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80\Desktop\attachments_20250509_142210\"/>
    </mc:Choice>
  </mc:AlternateContent>
  <xr:revisionPtr revIDLastSave="0" documentId="13_ncr:1_{A1F5CA9A-ACD9-4CDF-B878-32A3ADDF6310}" xr6:coauthVersionLast="46" xr6:coauthVersionMax="46" xr10:uidLastSave="{00000000-0000-0000-0000-000000000000}"/>
  <bookViews>
    <workbookView xWindow="-108" yWindow="-108" windowWidth="23256" windowHeight="13896" xr2:uid="{00000000-000D-0000-FFFF-FFFF00000000}"/>
  </bookViews>
  <sheets>
    <sheet name="予算書 (正)" sheetId="23" r:id="rId1"/>
    <sheet name="決算書 (正)" sheetId="22" r:id="rId2"/>
    <sheet name="予算書（特会）" sheetId="1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23" l="1"/>
  <c r="H67" i="23"/>
  <c r="H66" i="23"/>
  <c r="G64" i="23"/>
  <c r="H64" i="23" s="1"/>
  <c r="G59" i="23"/>
  <c r="H59" i="23" s="1"/>
  <c r="G56" i="23"/>
  <c r="H56" i="23" s="1"/>
  <c r="G49" i="23"/>
  <c r="G40" i="23" s="1"/>
  <c r="G41" i="23"/>
  <c r="H41" i="23" s="1"/>
  <c r="F40" i="23"/>
  <c r="H39" i="23"/>
  <c r="H38" i="23"/>
  <c r="H37" i="23"/>
  <c r="H36" i="23"/>
  <c r="G35" i="23"/>
  <c r="H35" i="23" s="1"/>
  <c r="G34" i="23"/>
  <c r="G32" i="23"/>
  <c r="H32" i="23" s="1"/>
  <c r="F31" i="23"/>
  <c r="G30" i="23"/>
  <c r="G22" i="23" s="1"/>
  <c r="G23" i="23"/>
  <c r="H23" i="23" s="1"/>
  <c r="F22" i="23"/>
  <c r="G20" i="23"/>
  <c r="H13" i="23"/>
  <c r="H12" i="23"/>
  <c r="F7" i="23"/>
  <c r="F15" i="23" s="1"/>
  <c r="G7" i="23"/>
  <c r="G5" i="23"/>
  <c r="H5" i="23" s="1"/>
  <c r="H71" i="22"/>
  <c r="E71" i="22"/>
  <c r="H4" i="22"/>
  <c r="H68" i="22"/>
  <c r="H67" i="22"/>
  <c r="H66" i="22"/>
  <c r="H64" i="22"/>
  <c r="H63" i="22"/>
  <c r="H62" i="22"/>
  <c r="H61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0" i="22"/>
  <c r="H36" i="22"/>
  <c r="H35" i="22"/>
  <c r="H32" i="22" s="1"/>
  <c r="H34" i="22"/>
  <c r="H33" i="22"/>
  <c r="H31" i="22"/>
  <c r="H30" i="22"/>
  <c r="H29" i="22"/>
  <c r="H28" i="22"/>
  <c r="H27" i="22"/>
  <c r="H26" i="22"/>
  <c r="H25" i="22"/>
  <c r="H22" i="22"/>
  <c r="H21" i="22"/>
  <c r="H11" i="22"/>
  <c r="H10" i="22"/>
  <c r="H7" i="22" s="1"/>
  <c r="H9" i="22"/>
  <c r="H8" i="22"/>
  <c r="G69" i="22"/>
  <c r="G65" i="22"/>
  <c r="H65" i="22" s="1"/>
  <c r="G60" i="22"/>
  <c r="H60" i="22" s="1"/>
  <c r="G57" i="22"/>
  <c r="G42" i="22"/>
  <c r="H42" i="22" s="1"/>
  <c r="H41" i="22" s="1"/>
  <c r="F41" i="22"/>
  <c r="G40" i="22"/>
  <c r="G39" i="22"/>
  <c r="H39" i="22" s="1"/>
  <c r="G38" i="22"/>
  <c r="H38" i="22" s="1"/>
  <c r="G37" i="22"/>
  <c r="H37" i="22" s="1"/>
  <c r="G32" i="22"/>
  <c r="F32" i="22"/>
  <c r="G31" i="22"/>
  <c r="G24" i="22"/>
  <c r="H24" i="22" s="1"/>
  <c r="H23" i="22" s="1"/>
  <c r="G23" i="22"/>
  <c r="F23" i="22"/>
  <c r="G20" i="22"/>
  <c r="H20" i="22" s="1"/>
  <c r="G13" i="22"/>
  <c r="H13" i="22" s="1"/>
  <c r="G12" i="22"/>
  <c r="H12" i="22" s="1"/>
  <c r="G7" i="22"/>
  <c r="F7" i="22"/>
  <c r="F15" i="22" s="1"/>
  <c r="G5" i="22"/>
  <c r="H5" i="22" s="1"/>
  <c r="H49" i="23" l="1"/>
  <c r="F19" i="23"/>
  <c r="G31" i="23"/>
  <c r="G19" i="23" s="1"/>
  <c r="H40" i="23"/>
  <c r="H7" i="23"/>
  <c r="F68" i="23"/>
  <c r="F69" i="23" s="1"/>
  <c r="H15" i="23"/>
  <c r="G15" i="23"/>
  <c r="H20" i="23"/>
  <c r="H30" i="23"/>
  <c r="H22" i="23" s="1"/>
  <c r="H34" i="23"/>
  <c r="H31" i="23" s="1"/>
  <c r="H15" i="22"/>
  <c r="G15" i="22"/>
  <c r="F19" i="22"/>
  <c r="F69" i="22" s="1"/>
  <c r="F70" i="22" s="1"/>
  <c r="G19" i="22"/>
  <c r="H19" i="22" s="1"/>
  <c r="G41" i="22"/>
  <c r="G70" i="22" s="1"/>
  <c r="G71" i="22" s="1"/>
  <c r="G68" i="23" l="1"/>
  <c r="H68" i="23" s="1"/>
  <c r="H69" i="23"/>
  <c r="H19" i="23"/>
  <c r="G69" i="23"/>
  <c r="H69" i="22"/>
  <c r="H70" i="22" s="1"/>
  <c r="H15" i="19" l="1"/>
  <c r="G15" i="19"/>
  <c r="G22" i="19" s="1"/>
  <c r="F15" i="19"/>
  <c r="E15" i="19"/>
  <c r="G12" i="19"/>
  <c r="F12" i="19"/>
  <c r="F22" i="19" s="1"/>
  <c r="E12" i="19"/>
  <c r="H12" i="19" s="1"/>
  <c r="H11" i="19"/>
  <c r="H7" i="19"/>
  <c r="G7" i="19"/>
  <c r="F7" i="19"/>
  <c r="E7" i="19"/>
  <c r="E5" i="19"/>
  <c r="H4" i="19"/>
  <c r="E21" i="19" l="1"/>
  <c r="H21" i="19" s="1"/>
  <c r="H22" i="19" s="1"/>
  <c r="E22" i="19" l="1"/>
</calcChain>
</file>

<file path=xl/sharedStrings.xml><?xml version="1.0" encoding="utf-8"?>
<sst xmlns="http://schemas.openxmlformats.org/spreadsheetml/2006/main" count="311" uniqueCount="149">
  <si>
    <t>収入の部</t>
    <rPh sb="0" eb="2">
      <t>シュウニュウ</t>
    </rPh>
    <rPh sb="3" eb="4">
      <t>ブ</t>
    </rPh>
    <phoneticPr fontId="1"/>
  </si>
  <si>
    <t>区分</t>
    <rPh sb="0" eb="2">
      <t>クブン</t>
    </rPh>
    <phoneticPr fontId="1"/>
  </si>
  <si>
    <t>摘要</t>
    <rPh sb="0" eb="2">
      <t>テキヨウ</t>
    </rPh>
    <phoneticPr fontId="1"/>
  </si>
  <si>
    <t>会費</t>
    <rPh sb="0" eb="2">
      <t>カイヒ</t>
    </rPh>
    <phoneticPr fontId="1"/>
  </si>
  <si>
    <t>補助金等</t>
    <rPh sb="0" eb="3">
      <t>ホジョキン</t>
    </rPh>
    <rPh sb="3" eb="4">
      <t>トウ</t>
    </rPh>
    <phoneticPr fontId="1"/>
  </si>
  <si>
    <t>⑴</t>
    <phoneticPr fontId="1"/>
  </si>
  <si>
    <t>市交付金</t>
    <rPh sb="0" eb="1">
      <t>シ</t>
    </rPh>
    <rPh sb="1" eb="4">
      <t>コウフキン</t>
    </rPh>
    <phoneticPr fontId="1"/>
  </si>
  <si>
    <t>⑵</t>
    <phoneticPr fontId="1"/>
  </si>
  <si>
    <t>市補助金</t>
    <rPh sb="0" eb="1">
      <t>シ</t>
    </rPh>
    <rPh sb="1" eb="4">
      <t>ホジョキン</t>
    </rPh>
    <phoneticPr fontId="1"/>
  </si>
  <si>
    <t>⑶</t>
    <phoneticPr fontId="1"/>
  </si>
  <si>
    <t>寄付金等</t>
    <rPh sb="0" eb="3">
      <t>キフキン</t>
    </rPh>
    <rPh sb="3" eb="4">
      <t>トウ</t>
    </rPh>
    <phoneticPr fontId="1"/>
  </si>
  <si>
    <t>雑収入</t>
    <rPh sb="0" eb="1">
      <t>ザツ</t>
    </rPh>
    <rPh sb="1" eb="3">
      <t>シュウニュウ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</si>
  <si>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</si>
  <si>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</si>
  <si>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会議費</t>
    <rPh sb="0" eb="3">
      <t>カイギヒ</t>
    </rPh>
    <phoneticPr fontId="1"/>
  </si>
  <si>
    <t>諸手当</t>
    <rPh sb="0" eb="1">
      <t>ショ</t>
    </rPh>
    <rPh sb="1" eb="3">
      <t>テアテ</t>
    </rPh>
    <phoneticPr fontId="1"/>
  </si>
  <si>
    <t>事務費</t>
    <rPh sb="0" eb="2">
      <t>ジム</t>
    </rPh>
    <rPh sb="2" eb="3">
      <t>ヒ</t>
    </rPh>
    <phoneticPr fontId="1"/>
  </si>
  <si>
    <t>消耗品費</t>
    <rPh sb="0" eb="3">
      <t>ショウモウヒン</t>
    </rPh>
    <rPh sb="3" eb="4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</si>
  <si>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</si>
  <si>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負担金</t>
    <rPh sb="0" eb="3">
      <t>フタンキン</t>
    </rPh>
    <phoneticPr fontId="1"/>
  </si>
  <si>
    <t>市公連負担金</t>
    <rPh sb="0" eb="1">
      <t>シ</t>
    </rPh>
    <rPh sb="1" eb="2">
      <t>コウ</t>
    </rPh>
    <rPh sb="2" eb="3">
      <t>レン</t>
    </rPh>
    <rPh sb="3" eb="6">
      <t>フタンキン</t>
    </rPh>
    <phoneticPr fontId="1"/>
  </si>
  <si>
    <t>研修費</t>
    <rPh sb="0" eb="2">
      <t>ケンシュウ</t>
    </rPh>
    <rPh sb="2" eb="3">
      <t>ヒ</t>
    </rPh>
    <phoneticPr fontId="1"/>
  </si>
  <si>
    <t>役員研修費</t>
    <rPh sb="0" eb="2">
      <t>ヤクイン</t>
    </rPh>
    <rPh sb="2" eb="4">
      <t>ケンシュウ</t>
    </rPh>
    <rPh sb="4" eb="5">
      <t>ヒ</t>
    </rPh>
    <phoneticPr fontId="1"/>
  </si>
  <si>
    <t>役員、自治会長研修会</t>
    <phoneticPr fontId="1"/>
  </si>
  <si>
    <t>生涯学習費</t>
    <rPh sb="0" eb="2">
      <t>ショウガイ</t>
    </rPh>
    <rPh sb="2" eb="4">
      <t>ガクシュウ</t>
    </rPh>
    <rPh sb="4" eb="5">
      <t>ヒ</t>
    </rPh>
    <phoneticPr fontId="1"/>
  </si>
  <si>
    <t>事業費</t>
    <rPh sb="0" eb="2">
      <t>ジギョウ</t>
    </rPh>
    <rPh sb="2" eb="3">
      <t>ヒ</t>
    </rPh>
    <phoneticPr fontId="1"/>
  </si>
  <si>
    <t>⑷</t>
    <phoneticPr fontId="1"/>
  </si>
  <si>
    <t>⑸</t>
    <phoneticPr fontId="1"/>
  </si>
  <si>
    <t>予備費</t>
    <rPh sb="0" eb="3">
      <t>ヨビヒ</t>
    </rPh>
    <phoneticPr fontId="1"/>
  </si>
  <si>
    <t>利息</t>
    <phoneticPr fontId="1"/>
  </si>
  <si>
    <t>□□部</t>
    <rPh sb="2" eb="3">
      <t>ブ</t>
    </rPh>
    <phoneticPr fontId="1"/>
  </si>
  <si>
    <t>☆☆部</t>
    <rPh sb="2" eb="3">
      <t>ブ</t>
    </rPh>
    <phoneticPr fontId="1"/>
  </si>
  <si>
    <t>収入済額</t>
    <rPh sb="0" eb="2">
      <t>シュウニュウ</t>
    </rPh>
    <rPh sb="2" eb="3">
      <t>スミ</t>
    </rPh>
    <rPh sb="3" eb="4">
      <t>ガク</t>
    </rPh>
    <phoneticPr fontId="1"/>
  </si>
  <si>
    <t>社協補助金</t>
    <rPh sb="0" eb="2">
      <t>シャキョウ</t>
    </rPh>
    <rPh sb="2" eb="5">
      <t>ホジョキン</t>
    </rPh>
    <phoneticPr fontId="1"/>
  </si>
  <si>
    <t>支出済額</t>
    <rPh sb="0" eb="2">
      <t>シシュツ</t>
    </rPh>
    <rPh sb="2" eb="3">
      <t>スミ</t>
    </rPh>
    <rPh sb="3" eb="4">
      <t>ガク</t>
    </rPh>
    <phoneticPr fontId="1"/>
  </si>
  <si>
    <t>増減額</t>
    <rPh sb="0" eb="2">
      <t>ゾウゲン</t>
    </rPh>
    <rPh sb="2" eb="3">
      <t>ガク</t>
    </rPh>
    <phoneticPr fontId="1"/>
  </si>
  <si>
    <t>繰越金</t>
    <rPh sb="0" eb="2">
      <t>クリコシ</t>
    </rPh>
    <rPh sb="2" eb="3">
      <t>キン</t>
    </rPh>
    <phoneticPr fontId="1"/>
  </si>
  <si>
    <t>-</t>
    <phoneticPr fontId="1"/>
  </si>
  <si>
    <t>忘年会</t>
    <phoneticPr fontId="1"/>
  </si>
  <si>
    <t>新年会</t>
    <phoneticPr fontId="1"/>
  </si>
  <si>
    <t>総会</t>
    <phoneticPr fontId="1"/>
  </si>
  <si>
    <t>副会長（事務局）：60,000×1人＝</t>
    <rPh sb="0" eb="3">
      <t>フクカイチョウ</t>
    </rPh>
    <phoneticPr fontId="1"/>
  </si>
  <si>
    <t>副会長：40,000×2人＝</t>
    <rPh sb="0" eb="3">
      <t>フクカイチョウ</t>
    </rPh>
    <rPh sb="12" eb="13">
      <t>ニン</t>
    </rPh>
    <phoneticPr fontId="1"/>
  </si>
  <si>
    <t>会計：60,000×1人＝</t>
    <rPh sb="0" eb="2">
      <t>カイケイ</t>
    </rPh>
    <rPh sb="11" eb="12">
      <t>ヒト</t>
    </rPh>
    <phoneticPr fontId="1"/>
  </si>
  <si>
    <t>渉外費</t>
    <phoneticPr fontId="1"/>
  </si>
  <si>
    <t>印刷費</t>
    <rPh sb="0" eb="2">
      <t>インサツ</t>
    </rPh>
    <rPh sb="2" eb="3">
      <t>ヒ</t>
    </rPh>
    <phoneticPr fontId="1"/>
  </si>
  <si>
    <t>受託金</t>
    <rPh sb="0" eb="2">
      <t>ジュタク</t>
    </rPh>
    <rPh sb="2" eb="3">
      <t>キン</t>
    </rPh>
    <phoneticPr fontId="1"/>
  </si>
  <si>
    <t>営農研修センター：</t>
    <rPh sb="0" eb="2">
      <t>エイノウ</t>
    </rPh>
    <rPh sb="2" eb="4">
      <t>ケンシュウ</t>
    </rPh>
    <phoneticPr fontId="1"/>
  </si>
  <si>
    <t>会長手当として支出（本会計へ）</t>
    <rPh sb="0" eb="2">
      <t>カイチョウ</t>
    </rPh>
    <rPh sb="2" eb="4">
      <t>テアテ</t>
    </rPh>
    <rPh sb="7" eb="9">
      <t>シシュツ</t>
    </rPh>
    <rPh sb="10" eb="11">
      <t>ホン</t>
    </rPh>
    <rPh sb="11" eb="13">
      <t>カイケイ</t>
    </rPh>
    <phoneticPr fontId="1"/>
  </si>
  <si>
    <t>管理費</t>
    <rPh sb="0" eb="3">
      <t>カンリヒ</t>
    </rPh>
    <phoneticPr fontId="1"/>
  </si>
  <si>
    <t>光熱水費</t>
    <rPh sb="0" eb="4">
      <t>コウネツスイヒ</t>
    </rPh>
    <phoneticPr fontId="1"/>
  </si>
  <si>
    <t>電気、水道、ガス代</t>
    <rPh sb="0" eb="2">
      <t>デンキ</t>
    </rPh>
    <rPh sb="3" eb="5">
      <t>スイドウ</t>
    </rPh>
    <rPh sb="8" eb="9">
      <t>ダイ</t>
    </rPh>
    <phoneticPr fontId="1"/>
  </si>
  <si>
    <t>修繕費</t>
    <rPh sb="0" eb="3">
      <t>シュウゼンヒ</t>
    </rPh>
    <phoneticPr fontId="1"/>
  </si>
  <si>
    <t>残額は市に返納</t>
    <rPh sb="0" eb="2">
      <t>ザンガク</t>
    </rPh>
    <rPh sb="3" eb="4">
      <t>シ</t>
    </rPh>
    <rPh sb="5" eb="7">
      <t>ヘンノウ</t>
    </rPh>
    <phoneticPr fontId="1"/>
  </si>
  <si>
    <t>浄化槽費</t>
    <rPh sb="0" eb="3">
      <t>ジョウカソウ</t>
    </rPh>
    <rPh sb="3" eb="4">
      <t>ヒ</t>
    </rPh>
    <phoneticPr fontId="1"/>
  </si>
  <si>
    <t>法定点検、維持管理委託</t>
    <rPh sb="0" eb="2">
      <t>ホウテイ</t>
    </rPh>
    <rPh sb="2" eb="4">
      <t>テンケン</t>
    </rPh>
    <rPh sb="5" eb="7">
      <t>イジ</t>
    </rPh>
    <rPh sb="7" eb="9">
      <t>カンリ</t>
    </rPh>
    <rPh sb="9" eb="11">
      <t>イタク</t>
    </rPh>
    <phoneticPr fontId="1"/>
  </si>
  <si>
    <t>使用料</t>
    <rPh sb="0" eb="3">
      <t>シヨウリョウ</t>
    </rPh>
    <phoneticPr fontId="1"/>
  </si>
  <si>
    <t>ＮＨＫ受信料</t>
    <rPh sb="3" eb="6">
      <t>ジュシンリョウ</t>
    </rPh>
    <phoneticPr fontId="1"/>
  </si>
  <si>
    <t>委託料</t>
    <rPh sb="0" eb="3">
      <t>イタクリョウ</t>
    </rPh>
    <phoneticPr fontId="1"/>
  </si>
  <si>
    <t>清掃作業委託料</t>
    <rPh sb="0" eb="2">
      <t>セイソウ</t>
    </rPh>
    <rPh sb="2" eb="4">
      <t>サギョウ</t>
    </rPh>
    <rPh sb="4" eb="6">
      <t>イタク</t>
    </rPh>
    <rPh sb="6" eb="7">
      <t>リョウ</t>
    </rPh>
    <phoneticPr fontId="1"/>
  </si>
  <si>
    <t>前年度予算額</t>
    <rPh sb="0" eb="3">
      <t>ゼンネンド</t>
    </rPh>
    <rPh sb="3" eb="5">
      <t>ヨサン</t>
    </rPh>
    <rPh sb="5" eb="6">
      <t>ガク</t>
    </rPh>
    <phoneticPr fontId="1"/>
  </si>
  <si>
    <t>正会員95人×6,000＝</t>
    <rPh sb="0" eb="1">
      <t>セイ</t>
    </rPh>
    <rPh sb="1" eb="3">
      <t>カイイン</t>
    </rPh>
    <rPh sb="5" eb="6">
      <t>ニン</t>
    </rPh>
    <phoneticPr fontId="1"/>
  </si>
  <si>
    <t>準会員89人×2,500＝</t>
    <rPh sb="0" eb="1">
      <t>ジュン</t>
    </rPh>
    <rPh sb="1" eb="3">
      <t>カイイン</t>
    </rPh>
    <rPh sb="5" eb="6">
      <t>ニン</t>
    </rPh>
    <phoneticPr fontId="1"/>
  </si>
  <si>
    <t xml:space="preserve">寄付 </t>
    <rPh sb="0" eb="2">
      <t>キフ</t>
    </rPh>
    <phoneticPr fontId="1"/>
  </si>
  <si>
    <t>単位：円</t>
    <phoneticPr fontId="1"/>
  </si>
  <si>
    <t>引継ぎ</t>
    <rPh sb="0" eb="2">
      <t>ヒキツ</t>
    </rPh>
    <phoneticPr fontId="1"/>
  </si>
  <si>
    <t>部長：10,000×5人＝</t>
  </si>
  <si>
    <t>監査：3,000×2人＝</t>
  </si>
  <si>
    <t>出会手当：12,000×22人＝</t>
  </si>
  <si>
    <t>送料</t>
    <phoneticPr fontId="1"/>
  </si>
  <si>
    <t>切手代</t>
    <rPh sb="0" eb="2">
      <t>キッテ</t>
    </rPh>
    <rPh sb="2" eb="3">
      <t>ダイ</t>
    </rPh>
    <phoneticPr fontId="1"/>
  </si>
  <si>
    <t>受講料：2,000×1/2×22人＝</t>
    <rPh sb="0" eb="3">
      <t>ジュコウリョウ</t>
    </rPh>
    <rPh sb="16" eb="17">
      <t>ニン</t>
    </rPh>
    <phoneticPr fontId="1"/>
  </si>
  <si>
    <t>インク代</t>
    <rPh sb="3" eb="4">
      <t>ダイ</t>
    </rPh>
    <phoneticPr fontId="1"/>
  </si>
  <si>
    <t>(次年度へ繰越)</t>
    <phoneticPr fontId="1"/>
  </si>
  <si>
    <t>○○助成金</t>
    <rPh sb="2" eb="5">
      <t>ジョセイキン</t>
    </rPh>
    <phoneticPr fontId="1"/>
  </si>
  <si>
    <t>○○推進事業助成金</t>
    <phoneticPr fontId="1"/>
  </si>
  <si>
    <t>○○○</t>
    <phoneticPr fontId="1"/>
  </si>
  <si>
    <t>役員会議</t>
    <rPh sb="0" eb="2">
      <t>ヤクイン</t>
    </rPh>
    <phoneticPr fontId="1"/>
  </si>
  <si>
    <t>会長：63,700＋96,300(特会)</t>
    <rPh sb="0" eb="2">
      <t>カイチョウ</t>
    </rPh>
    <rPh sb="17" eb="18">
      <t>トク</t>
    </rPh>
    <rPh sb="18" eb="19">
      <t>カイ</t>
    </rPh>
    <phoneticPr fontId="1"/>
  </si>
  <si>
    <t>先進地研修</t>
    <rPh sb="0" eb="2">
      <t>センシン</t>
    </rPh>
    <rPh sb="2" eb="3">
      <t>チ</t>
    </rPh>
    <phoneticPr fontId="1"/>
  </si>
  <si>
    <t>△△部</t>
    <rPh sb="2" eb="3">
      <t>ブ</t>
    </rPh>
    <phoneticPr fontId="1"/>
  </si>
  <si>
    <t>◎◎◎◎部</t>
    <rPh sb="4" eb="5">
      <t>ブ</t>
    </rPh>
    <phoneticPr fontId="1"/>
  </si>
  <si>
    <t>◇◇◇部</t>
    <rPh sb="3" eb="4">
      <t>ブ</t>
    </rPh>
    <phoneticPr fontId="1"/>
  </si>
  <si>
    <t>○○○代</t>
    <rPh sb="3" eb="4">
      <t>ダイ</t>
    </rPh>
    <phoneticPr fontId="1"/>
  </si>
  <si>
    <t>○○代</t>
    <rPh sb="2" eb="3">
      <t>ダイ</t>
    </rPh>
    <phoneticPr fontId="1"/>
  </si>
  <si>
    <t>役員手当</t>
    <rPh sb="0" eb="2">
      <t>ヤクイン</t>
    </rPh>
    <rPh sb="2" eb="4">
      <t>テアテ</t>
    </rPh>
    <phoneticPr fontId="1"/>
  </si>
  <si>
    <t>繰越(入)金</t>
    <rPh sb="0" eb="2">
      <t>クリコシ</t>
    </rPh>
    <rPh sb="3" eb="4">
      <t>ハイ</t>
    </rPh>
    <rPh sb="5" eb="6">
      <t>キン</t>
    </rPh>
    <phoneticPr fontId="1"/>
  </si>
  <si>
    <t>校区公民館＋青少年＋ふるさとづくり</t>
    <rPh sb="0" eb="2">
      <t>コウク</t>
    </rPh>
    <rPh sb="2" eb="5">
      <t>コウミンカン</t>
    </rPh>
    <rPh sb="6" eb="9">
      <t>セイショウネン</t>
    </rPh>
    <phoneticPr fontId="1"/>
  </si>
  <si>
    <t>創生支援事業補助金</t>
    <rPh sb="0" eb="2">
      <t>ソウセイ</t>
    </rPh>
    <rPh sb="2" eb="4">
      <t>シエン</t>
    </rPh>
    <rPh sb="4" eb="6">
      <t>ジギョウ</t>
    </rPh>
    <rPh sb="6" eb="9">
      <t>ホジョキン</t>
    </rPh>
    <phoneticPr fontId="1"/>
  </si>
  <si>
    <t>①</t>
    <phoneticPr fontId="1"/>
  </si>
  <si>
    <t>②</t>
    <phoneticPr fontId="1"/>
  </si>
  <si>
    <t>⑹</t>
    <phoneticPr fontId="1"/>
  </si>
  <si>
    <t>□□事業１</t>
    <rPh sb="2" eb="4">
      <t>ジギョウ</t>
    </rPh>
    <phoneticPr fontId="1"/>
  </si>
  <si>
    <t>□□事業２</t>
    <rPh sb="2" eb="4">
      <t>ジギョウ</t>
    </rPh>
    <phoneticPr fontId="1"/>
  </si>
  <si>
    <t>□□事業３</t>
    <rPh sb="2" eb="4">
      <t>ジギョウ</t>
    </rPh>
    <phoneticPr fontId="1"/>
  </si>
  <si>
    <t>□□事業４</t>
    <rPh sb="2" eb="4">
      <t>ジギョウ</t>
    </rPh>
    <phoneticPr fontId="1"/>
  </si>
  <si>
    <t>□□事業５</t>
    <rPh sb="2" eb="4">
      <t>ジギョウ</t>
    </rPh>
    <phoneticPr fontId="1"/>
  </si>
  <si>
    <t>□□事業６</t>
    <rPh sb="2" eb="4">
      <t>ジギョウ</t>
    </rPh>
    <phoneticPr fontId="1"/>
  </si>
  <si>
    <t>□□事業７</t>
    <rPh sb="2" eb="4">
      <t>ジギョウ</t>
    </rPh>
    <phoneticPr fontId="1"/>
  </si>
  <si>
    <t>□□事業８</t>
    <rPh sb="2" eb="4">
      <t>ジギョウ</t>
    </rPh>
    <phoneticPr fontId="1"/>
  </si>
  <si>
    <t>☆☆事業１</t>
    <rPh sb="2" eb="4">
      <t>ジギョウ</t>
    </rPh>
    <phoneticPr fontId="1"/>
  </si>
  <si>
    <t>☆☆事業２</t>
    <rPh sb="2" eb="4">
      <t>ジギョウ</t>
    </rPh>
    <phoneticPr fontId="1"/>
  </si>
  <si>
    <t>☆☆事業３</t>
    <rPh sb="2" eb="4">
      <t>ジギョウ</t>
    </rPh>
    <phoneticPr fontId="1"/>
  </si>
  <si>
    <t>☆☆事業４</t>
    <rPh sb="2" eb="4">
      <t>ジギョウ</t>
    </rPh>
    <phoneticPr fontId="1"/>
  </si>
  <si>
    <t>☆☆事業５</t>
    <rPh sb="2" eb="4">
      <t>ジギョウ</t>
    </rPh>
    <phoneticPr fontId="1"/>
  </si>
  <si>
    <t>☆☆事業６</t>
    <rPh sb="2" eb="4">
      <t>ジギョウ</t>
    </rPh>
    <phoneticPr fontId="1"/>
  </si>
  <si>
    <t>☆☆事業７</t>
    <rPh sb="2" eb="4">
      <t>ジギョウ</t>
    </rPh>
    <phoneticPr fontId="1"/>
  </si>
  <si>
    <t>△△事業１</t>
    <rPh sb="2" eb="4">
      <t>ジギョウ</t>
    </rPh>
    <phoneticPr fontId="1"/>
  </si>
  <si>
    <t>△△事業２</t>
    <rPh sb="2" eb="4">
      <t>ジギョウ</t>
    </rPh>
    <phoneticPr fontId="1"/>
  </si>
  <si>
    <t>△△事業３</t>
    <rPh sb="2" eb="4">
      <t>ジギョウ</t>
    </rPh>
    <phoneticPr fontId="1"/>
  </si>
  <si>
    <t>◎◎◎◎事業１</t>
    <rPh sb="4" eb="6">
      <t>ジギョウ</t>
    </rPh>
    <phoneticPr fontId="1"/>
  </si>
  <si>
    <t>◎◎◎◎事業２</t>
    <rPh sb="4" eb="6">
      <t>ジギョウ</t>
    </rPh>
    <phoneticPr fontId="1"/>
  </si>
  <si>
    <t>◎◎◎◎事業３</t>
    <rPh sb="4" eb="6">
      <t>ジギョウ</t>
    </rPh>
    <phoneticPr fontId="1"/>
  </si>
  <si>
    <t>◎◎◎◎事業４</t>
    <rPh sb="4" eb="6">
      <t>ジギョウ</t>
    </rPh>
    <phoneticPr fontId="1"/>
  </si>
  <si>
    <t>◎◎◎◎事業５</t>
    <rPh sb="4" eb="6">
      <t>ジギョウ</t>
    </rPh>
    <phoneticPr fontId="1"/>
  </si>
  <si>
    <t>◇◇◇事業１</t>
    <rPh sb="3" eb="5">
      <t>ジギョウ</t>
    </rPh>
    <phoneticPr fontId="1"/>
  </si>
  <si>
    <t>◇◇◇事業２</t>
    <rPh sb="3" eb="5">
      <t>ジギョウ</t>
    </rPh>
    <phoneticPr fontId="1"/>
  </si>
  <si>
    <t>⑺</t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</si>
  <si>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</si>
  <si>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パソコン</t>
    <phoneticPr fontId="1"/>
  </si>
  <si>
    <t>プリンター</t>
    <phoneticPr fontId="1"/>
  </si>
  <si>
    <t>旅費</t>
    <rPh sb="0" eb="2">
      <t>リョヒ</t>
    </rPh>
    <phoneticPr fontId="1"/>
  </si>
  <si>
    <t>⑻</t>
    <phoneticPr fontId="1"/>
  </si>
  <si>
    <t>ネットプリント</t>
    <phoneticPr fontId="1"/>
  </si>
  <si>
    <t>総会資料</t>
    <rPh sb="0" eb="2">
      <t>ソウカイ</t>
    </rPh>
    <rPh sb="2" eb="4">
      <t>シリョウ</t>
    </rPh>
    <phoneticPr fontId="1"/>
  </si>
  <si>
    <t>積立金</t>
    <rPh sb="0" eb="2">
      <t>ツミタテ</t>
    </rPh>
    <rPh sb="2" eb="3">
      <t>キン</t>
    </rPh>
    <phoneticPr fontId="1"/>
  </si>
  <si>
    <t>繰出金</t>
    <rPh sb="0" eb="2">
      <t>クリダ</t>
    </rPh>
    <rPh sb="2" eb="3">
      <t>キン</t>
    </rPh>
    <phoneticPr fontId="1"/>
  </si>
  <si>
    <t>施設改修積立金</t>
    <rPh sb="0" eb="2">
      <t>シセツ</t>
    </rPh>
    <rPh sb="2" eb="4">
      <t>カイシュウ</t>
    </rPh>
    <rPh sb="4" eb="6">
      <t>ツミタテ</t>
    </rPh>
    <rPh sb="6" eb="7">
      <t>キン</t>
    </rPh>
    <phoneticPr fontId="1"/>
  </si>
  <si>
    <t>特別会計繰出金</t>
    <rPh sb="0" eb="2">
      <t>トクベツ</t>
    </rPh>
    <rPh sb="2" eb="4">
      <t>カイケイ</t>
    </rPh>
    <rPh sb="4" eb="6">
      <t>クリダ</t>
    </rPh>
    <rPh sb="6" eb="7">
      <t>キン</t>
    </rPh>
    <phoneticPr fontId="1"/>
  </si>
  <si>
    <t>増減額</t>
    <rPh sb="0" eb="3">
      <t>ゾウゲンガク</t>
    </rPh>
    <phoneticPr fontId="1"/>
  </si>
  <si>
    <t>今年度予算額</t>
    <rPh sb="0" eb="3">
      <t>コンネンド</t>
    </rPh>
    <rPh sb="3" eb="5">
      <t>ヨサン</t>
    </rPh>
    <rPh sb="5" eb="6">
      <t>ガク</t>
    </rPh>
    <phoneticPr fontId="1"/>
  </si>
  <si>
    <t>準会員90人×2,500＝</t>
    <rPh sb="0" eb="1">
      <t>ジュン</t>
    </rPh>
    <rPh sb="1" eb="3">
      <t>カイイン</t>
    </rPh>
    <rPh sb="5" eb="6">
      <t>ニン</t>
    </rPh>
    <phoneticPr fontId="1"/>
  </si>
  <si>
    <t>正会員90人×6,000＝</t>
    <rPh sb="0" eb="1">
      <t>セイ</t>
    </rPh>
    <rPh sb="1" eb="3">
      <t>カイイン</t>
    </rPh>
    <rPh sb="5" eb="6">
      <t>ニン</t>
    </rPh>
    <phoneticPr fontId="1"/>
  </si>
  <si>
    <t>総会</t>
    <rPh sb="0" eb="2">
      <t>ソウカイ</t>
    </rPh>
    <phoneticPr fontId="1"/>
  </si>
  <si>
    <t>忘年会</t>
    <rPh sb="0" eb="3">
      <t>ボウネンカイ</t>
    </rPh>
    <phoneticPr fontId="1"/>
  </si>
  <si>
    <t>プロジェクター</t>
    <phoneticPr fontId="1"/>
  </si>
  <si>
    <t>差額</t>
    <rPh sb="0" eb="2">
      <t>サガク</t>
    </rPh>
    <phoneticPr fontId="1"/>
  </si>
  <si>
    <t>予算現額</t>
    <rPh sb="0" eb="2">
      <t>ヨサン</t>
    </rPh>
    <rPh sb="2" eb="3">
      <t>ゲン</t>
    </rPh>
    <rPh sb="3" eb="4">
      <t>ガク</t>
    </rPh>
    <phoneticPr fontId="1"/>
  </si>
  <si>
    <t>収入済額</t>
    <phoneticPr fontId="1"/>
  </si>
  <si>
    <t>－　支出済額</t>
    <phoneticPr fontId="1"/>
  </si>
  <si>
    <t>○○広場　：</t>
    <phoneticPr fontId="1"/>
  </si>
  <si>
    <t>○○校区コミュニティ協議会　令和〇年度収支決算書</t>
    <rPh sb="2" eb="4">
      <t>コウク</t>
    </rPh>
    <rPh sb="10" eb="13">
      <t>キョウギカイ</t>
    </rPh>
    <rPh sb="14" eb="16">
      <t>レイワ</t>
    </rPh>
    <rPh sb="17" eb="19">
      <t>ネンド</t>
    </rPh>
    <rPh sb="19" eb="21">
      <t>シュウシ</t>
    </rPh>
    <rPh sb="21" eb="23">
      <t>ケッサン</t>
    </rPh>
    <rPh sb="23" eb="24">
      <t>ショ</t>
    </rPh>
    <phoneticPr fontId="1"/>
  </si>
  <si>
    <t>令和〇年度繰越金（R△校区公民館会計より繰入）</t>
    <rPh sb="0" eb="2">
      <t>レイワ</t>
    </rPh>
    <rPh sb="3" eb="5">
      <t>ネンド</t>
    </rPh>
    <rPh sb="5" eb="7">
      <t>クリコシ</t>
    </rPh>
    <rPh sb="7" eb="8">
      <t>キン</t>
    </rPh>
    <rPh sb="11" eb="13">
      <t>コウク</t>
    </rPh>
    <rPh sb="13" eb="16">
      <t>コウミンカン</t>
    </rPh>
    <rPh sb="16" eb="18">
      <t>カイケイ</t>
    </rPh>
    <rPh sb="20" eb="22">
      <t>クリイレ</t>
    </rPh>
    <phoneticPr fontId="1"/>
  </si>
  <si>
    <t>○○校区コミュニティ協議会　令和〇年度収支予算書（案）</t>
    <rPh sb="2" eb="4">
      <t>コウク</t>
    </rPh>
    <rPh sb="10" eb="13">
      <t>キョウギカイ</t>
    </rPh>
    <rPh sb="14" eb="16">
      <t>レイワ</t>
    </rPh>
    <rPh sb="17" eb="19">
      <t>ネンド</t>
    </rPh>
    <rPh sb="19" eb="21">
      <t>シュウシ</t>
    </rPh>
    <rPh sb="21" eb="23">
      <t>ヨサン</t>
    </rPh>
    <rPh sb="23" eb="24">
      <t>ショ</t>
    </rPh>
    <rPh sb="25" eb="26">
      <t>アン</t>
    </rPh>
    <phoneticPr fontId="1"/>
  </si>
  <si>
    <t>令和△年度繰越金</t>
    <rPh sb="0" eb="2">
      <t>レイワ</t>
    </rPh>
    <rPh sb="3" eb="5">
      <t>ネンド</t>
    </rPh>
    <rPh sb="5" eb="7">
      <t>クリコシ</t>
    </rPh>
    <rPh sb="7" eb="8">
      <t>キン</t>
    </rPh>
    <phoneticPr fontId="1"/>
  </si>
  <si>
    <t>○○校区コミュニティ協議会　指定管理特別会計　令和〇年度収支予算書（案）</t>
    <rPh sb="2" eb="4">
      <t>コウク</t>
    </rPh>
    <rPh sb="10" eb="13">
      <t>キョウギカイ</t>
    </rPh>
    <rPh sb="14" eb="16">
      <t>シテイ</t>
    </rPh>
    <rPh sb="16" eb="18">
      <t>カンリ</t>
    </rPh>
    <rPh sb="18" eb="20">
      <t>トクベツ</t>
    </rPh>
    <rPh sb="20" eb="22">
      <t>カイケイ</t>
    </rPh>
    <rPh sb="23" eb="25">
      <t>レイワ</t>
    </rPh>
    <rPh sb="26" eb="28">
      <t>ネンド</t>
    </rPh>
    <rPh sb="28" eb="30">
      <t>シュウシ</t>
    </rPh>
    <rPh sb="30" eb="33">
      <t>ヨサンショ</t>
    </rPh>
    <rPh sb="34" eb="35">
      <t>アン</t>
    </rPh>
    <phoneticPr fontId="1"/>
  </si>
  <si>
    <r>
      <rPr>
        <sz val="12"/>
        <color theme="1"/>
        <rFont val="ＭＳ ゴシック"/>
        <family val="3"/>
        <charset val="128"/>
      </rPr>
      <t>R〇</t>
    </r>
    <r>
      <rPr>
        <sz val="12"/>
        <color theme="1"/>
        <rFont val="ＭＳ 明朝"/>
        <family val="1"/>
        <charset val="128"/>
      </rPr>
      <t>予算額</t>
    </r>
    <rPh sb="2" eb="4">
      <t>ヨサン</t>
    </rPh>
    <rPh sb="4" eb="5">
      <t>ガク</t>
    </rPh>
    <phoneticPr fontId="1"/>
  </si>
  <si>
    <r>
      <rPr>
        <sz val="12"/>
        <color theme="1"/>
        <rFont val="ＭＳ ゴシック"/>
        <family val="3"/>
        <charset val="128"/>
      </rPr>
      <t>R△</t>
    </r>
    <r>
      <rPr>
        <sz val="12"/>
        <color theme="1"/>
        <rFont val="ＭＳ 明朝"/>
        <family val="1"/>
        <charset val="128"/>
      </rPr>
      <t>予算額</t>
    </r>
    <rPh sb="2" eb="4">
      <t>ヨサン</t>
    </rPh>
    <rPh sb="4" eb="5">
      <t>ガク</t>
    </rPh>
    <phoneticPr fontId="1"/>
  </si>
  <si>
    <r>
      <rPr>
        <sz val="12"/>
        <color theme="1"/>
        <rFont val="ＭＳ ゴシック"/>
        <family val="3"/>
        <charset val="128"/>
      </rPr>
      <t>R△</t>
    </r>
    <r>
      <rPr>
        <sz val="12"/>
        <color theme="1"/>
        <rFont val="ＭＳ 明朝"/>
        <family val="1"/>
        <charset val="128"/>
      </rPr>
      <t>決算額</t>
    </r>
    <rPh sb="2" eb="4">
      <t>ケッサン</t>
    </rPh>
    <rPh sb="4" eb="5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</si>
</sst>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&quot;#,##0"/>
    <numFmt numFmtId="177" formatCode="#,##0&quot;円&quot;"/>
    <numFmt numFmtId="178" formatCode="#,##0\ ;&quot;▲&quot;#,##0\ "/>
    <numFmt numFmtId="179" formatCode="&quot;＝ &quot;#,##0&quot;円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HGP創英角ｺﾞｼｯｸUB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3"/>
      <charset val="128"/>
    </font>
  </fonts>
  <fills count="2">
    <fill>
      <patternFill patternType="none"/>
    </fill>
    <fill>
      <patternFill patternType="gray125"/>
    </fill>
  </fills>
  <borders count="1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ck">
        <color auto="1"/>
      </left>
      <right style="thick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hair">
        <color auto="1"/>
      </top>
      <bottom/>
      <diagonal/>
    </border>
    <border>
      <left style="thick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37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>
      <alignment vertical="center"/>
    </xf>
    <xf numFmtId="0" fontId="6" fillId="0" borderId="30" xfId="0" applyFont="1" applyBorder="1">
      <alignment vertical="center"/>
    </xf>
    <xf numFmtId="176" fontId="6" fillId="0" borderId="30" xfId="0" applyNumberFormat="1" applyFont="1" applyBorder="1">
      <alignment vertical="center"/>
    </xf>
    <xf numFmtId="176" fontId="6" fillId="0" borderId="70" xfId="0" applyNumberFormat="1" applyFont="1" applyBorder="1">
      <alignment vertical="center"/>
    </xf>
    <xf numFmtId="0" fontId="6" fillId="0" borderId="33" xfId="0" applyFont="1" applyBorder="1" applyAlignment="1">
      <alignment horizontal="center"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176" fontId="6" fillId="0" borderId="15" xfId="0" applyNumberFormat="1" applyFont="1" applyBorder="1">
      <alignment vertical="center"/>
    </xf>
    <xf numFmtId="176" fontId="6" fillId="0" borderId="17" xfId="0" applyNumberFormat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76" fontId="5" fillId="0" borderId="71" xfId="0" applyNumberFormat="1" applyFont="1" applyBorder="1">
      <alignment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>
      <alignment vertical="center"/>
    </xf>
    <xf numFmtId="0" fontId="5" fillId="0" borderId="7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176" fontId="5" fillId="0" borderId="74" xfId="0" applyNumberFormat="1" applyFont="1" applyBorder="1">
      <alignment vertical="center"/>
    </xf>
    <xf numFmtId="0" fontId="6" fillId="0" borderId="49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1" xfId="0" applyFont="1" applyBorder="1">
      <alignment vertical="center"/>
    </xf>
    <xf numFmtId="176" fontId="6" fillId="0" borderId="1" xfId="0" applyNumberFormat="1" applyFont="1" applyBorder="1">
      <alignment vertical="center"/>
    </xf>
    <xf numFmtId="176" fontId="6" fillId="0" borderId="75" xfId="0" applyNumberFormat="1" applyFont="1" applyBorder="1">
      <alignment vertical="center"/>
    </xf>
    <xf numFmtId="176" fontId="6" fillId="0" borderId="53" xfId="0" applyNumberFormat="1" applyFont="1" applyBorder="1">
      <alignment vertical="center"/>
    </xf>
    <xf numFmtId="176" fontId="6" fillId="0" borderId="76" xfId="0" applyNumberFormat="1" applyFont="1" applyBorder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>
      <alignment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>
      <alignment vertical="center"/>
    </xf>
    <xf numFmtId="0" fontId="6" fillId="0" borderId="59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shrinkToFit="1"/>
    </xf>
    <xf numFmtId="0" fontId="5" fillId="0" borderId="79" xfId="0" applyFont="1" applyBorder="1" applyAlignment="1">
      <alignment horizontal="center" vertical="center"/>
    </xf>
    <xf numFmtId="0" fontId="6" fillId="0" borderId="31" xfId="0" applyFont="1" applyBorder="1">
      <alignment vertical="center"/>
    </xf>
    <xf numFmtId="176" fontId="6" fillId="0" borderId="81" xfId="0" applyNumberFormat="1" applyFont="1" applyBorder="1">
      <alignment vertical="center"/>
    </xf>
    <xf numFmtId="0" fontId="6" fillId="0" borderId="13" xfId="0" applyFont="1" applyBorder="1">
      <alignment vertical="center"/>
    </xf>
    <xf numFmtId="176" fontId="6" fillId="0" borderId="83" xfId="0" applyNumberFormat="1" applyFont="1" applyBorder="1">
      <alignment vertical="center"/>
    </xf>
    <xf numFmtId="0" fontId="5" fillId="0" borderId="85" xfId="0" applyFont="1" applyBorder="1">
      <alignment vertical="center"/>
    </xf>
    <xf numFmtId="176" fontId="5" fillId="0" borderId="86" xfId="0" applyNumberFormat="1" applyFont="1" applyBorder="1">
      <alignment vertical="center"/>
    </xf>
    <xf numFmtId="176" fontId="5" fillId="0" borderId="39" xfId="0" applyNumberFormat="1" applyFont="1" applyBorder="1" applyAlignment="1">
      <alignment horizontal="center" vertical="center"/>
    </xf>
    <xf numFmtId="0" fontId="5" fillId="0" borderId="87" xfId="0" applyFont="1" applyBorder="1">
      <alignment vertical="center"/>
    </xf>
    <xf numFmtId="0" fontId="5" fillId="0" borderId="23" xfId="0" applyFont="1" applyBorder="1">
      <alignment vertical="center"/>
    </xf>
    <xf numFmtId="176" fontId="5" fillId="0" borderId="84" xfId="0" applyNumberFormat="1" applyFont="1" applyBorder="1">
      <alignment vertical="center"/>
    </xf>
    <xf numFmtId="176" fontId="5" fillId="0" borderId="11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176" fontId="6" fillId="0" borderId="88" xfId="0" applyNumberFormat="1" applyFont="1" applyBorder="1">
      <alignment vertical="center"/>
    </xf>
    <xf numFmtId="176" fontId="6" fillId="0" borderId="95" xfId="0" applyNumberFormat="1" applyFont="1" applyBorder="1">
      <alignment vertical="center"/>
    </xf>
    <xf numFmtId="0" fontId="6" fillId="0" borderId="61" xfId="0" applyFont="1" applyBorder="1">
      <alignment vertical="center"/>
    </xf>
    <xf numFmtId="0" fontId="5" fillId="0" borderId="102" xfId="0" applyFont="1" applyBorder="1">
      <alignment vertical="center"/>
    </xf>
    <xf numFmtId="178" fontId="6" fillId="0" borderId="81" xfId="0" applyNumberFormat="1" applyFont="1" applyBorder="1">
      <alignment vertical="center"/>
    </xf>
    <xf numFmtId="178" fontId="6" fillId="0" borderId="29" xfId="0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left" vertical="center" wrapText="1" indent="1"/>
    </xf>
    <xf numFmtId="177" fontId="10" fillId="0" borderId="34" xfId="0" applyNumberFormat="1" applyFont="1" applyBorder="1" applyAlignment="1">
      <alignment horizontal="right" vertical="center" wrapText="1"/>
    </xf>
    <xf numFmtId="0" fontId="10" fillId="0" borderId="6" xfId="0" applyFont="1" applyBorder="1" applyAlignment="1">
      <alignment horizontal="left" vertical="center" wrapText="1" indent="1"/>
    </xf>
    <xf numFmtId="177" fontId="10" fillId="0" borderId="93" xfId="0" applyNumberFormat="1" applyFont="1" applyBorder="1" applyAlignment="1">
      <alignment horizontal="right" vertical="center" wrapText="1"/>
    </xf>
    <xf numFmtId="178" fontId="6" fillId="0" borderId="95" xfId="0" applyNumberFormat="1" applyFont="1" applyBorder="1">
      <alignment vertical="center"/>
    </xf>
    <xf numFmtId="178" fontId="6" fillId="0" borderId="96" xfId="0" applyNumberFormat="1" applyFont="1" applyBorder="1">
      <alignment vertical="center"/>
    </xf>
    <xf numFmtId="0" fontId="3" fillId="0" borderId="94" xfId="0" applyFont="1" applyBorder="1" applyAlignment="1">
      <alignment vertical="center" wrapText="1"/>
    </xf>
    <xf numFmtId="0" fontId="3" fillId="0" borderId="109" xfId="0" applyFont="1" applyBorder="1" applyAlignment="1">
      <alignment vertical="center" wrapText="1"/>
    </xf>
    <xf numFmtId="0" fontId="6" fillId="0" borderId="4" xfId="0" applyFont="1" applyBorder="1">
      <alignment vertical="center"/>
    </xf>
    <xf numFmtId="178" fontId="6" fillId="0" borderId="98" xfId="0" applyNumberFormat="1" applyFont="1" applyBorder="1">
      <alignment vertical="center"/>
    </xf>
    <xf numFmtId="178" fontId="6" fillId="0" borderId="56" xfId="0" applyNumberFormat="1" applyFont="1" applyBorder="1" applyAlignment="1">
      <alignment horizontal="right" vertical="center"/>
    </xf>
    <xf numFmtId="178" fontId="6" fillId="0" borderId="83" xfId="0" applyNumberFormat="1" applyFont="1" applyBorder="1">
      <alignment vertical="center"/>
    </xf>
    <xf numFmtId="178" fontId="6" fillId="0" borderId="14" xfId="0" applyNumberFormat="1" applyFont="1" applyBorder="1" applyAlignment="1">
      <alignment horizontal="right" vertical="center"/>
    </xf>
    <xf numFmtId="178" fontId="6" fillId="0" borderId="15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 wrapText="1" indent="1"/>
    </xf>
    <xf numFmtId="0" fontId="3" fillId="0" borderId="34" xfId="0" applyFont="1" applyBorder="1" applyAlignment="1">
      <alignment horizontal="left" vertical="center" wrapText="1" indent="1"/>
    </xf>
    <xf numFmtId="178" fontId="5" fillId="0" borderId="86" xfId="0" applyNumberFormat="1" applyFont="1" applyBorder="1">
      <alignment vertical="center"/>
    </xf>
    <xf numFmtId="178" fontId="6" fillId="0" borderId="38" xfId="0" applyNumberFormat="1" applyFont="1" applyBorder="1" applyAlignment="1">
      <alignment horizontal="right" vertical="center"/>
    </xf>
    <xf numFmtId="178" fontId="6" fillId="0" borderId="39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 wrapText="1" indent="1"/>
    </xf>
    <xf numFmtId="0" fontId="3" fillId="0" borderId="41" xfId="0" applyFont="1" applyBorder="1" applyAlignment="1">
      <alignment horizontal="left" vertical="center" wrapText="1" indent="1"/>
    </xf>
    <xf numFmtId="178" fontId="6" fillId="0" borderId="46" xfId="0" applyNumberFormat="1" applyFont="1" applyBorder="1" applyAlignment="1">
      <alignment horizontal="center" vertical="center"/>
    </xf>
    <xf numFmtId="0" fontId="3" fillId="0" borderId="47" xfId="0" applyFont="1" applyBorder="1" applyAlignment="1">
      <alignment horizontal="left" vertical="center" wrapText="1" indent="1"/>
    </xf>
    <xf numFmtId="0" fontId="3" fillId="0" borderId="48" xfId="0" applyFont="1" applyBorder="1" applyAlignment="1">
      <alignment horizontal="left" vertical="center" wrapText="1" indent="1"/>
    </xf>
    <xf numFmtId="0" fontId="3" fillId="0" borderId="61" xfId="0" applyFont="1" applyBorder="1" applyAlignment="1">
      <alignment horizontal="left" vertical="center" wrapText="1" indent="1"/>
    </xf>
    <xf numFmtId="0" fontId="3" fillId="0" borderId="62" xfId="0" applyFont="1" applyBorder="1" applyAlignment="1">
      <alignment horizontal="left" vertical="center" wrapText="1" indent="1"/>
    </xf>
    <xf numFmtId="0" fontId="3" fillId="0" borderId="65" xfId="0" applyFont="1" applyBorder="1" applyAlignment="1">
      <alignment horizontal="left" vertical="center" wrapText="1" indent="1"/>
    </xf>
    <xf numFmtId="0" fontId="3" fillId="0" borderId="66" xfId="0" applyFont="1" applyBorder="1" applyAlignment="1">
      <alignment horizontal="left" vertical="center" wrapText="1" indent="1"/>
    </xf>
    <xf numFmtId="0" fontId="5" fillId="0" borderId="18" xfId="0" applyFont="1" applyBorder="1" applyAlignment="1">
      <alignment horizontal="center" vertical="center"/>
    </xf>
    <xf numFmtId="178" fontId="5" fillId="0" borderId="103" xfId="0" applyNumberFormat="1" applyFont="1" applyBorder="1">
      <alignment vertical="center"/>
    </xf>
    <xf numFmtId="0" fontId="3" fillId="0" borderId="5" xfId="0" applyFont="1" applyBorder="1" applyAlignment="1">
      <alignment horizontal="left" vertical="center" wrapText="1" indent="1"/>
    </xf>
    <xf numFmtId="0" fontId="3" fillId="0" borderId="57" xfId="0" applyFont="1" applyBorder="1" applyAlignment="1">
      <alignment horizontal="left" vertical="center" wrapText="1" indent="1"/>
    </xf>
    <xf numFmtId="0" fontId="3" fillId="0" borderId="68" xfId="0" applyFont="1" applyBorder="1" applyAlignment="1">
      <alignment horizontal="left" vertical="center" wrapText="1" indent="1"/>
    </xf>
    <xf numFmtId="178" fontId="5" fillId="0" borderId="110" xfId="0" applyNumberFormat="1" applyFont="1" applyBorder="1">
      <alignment vertical="center"/>
    </xf>
    <xf numFmtId="178" fontId="6" fillId="0" borderId="64" xfId="0" applyNumberFormat="1" applyFont="1" applyBorder="1" applyAlignment="1">
      <alignment horizontal="right" vertical="center"/>
    </xf>
    <xf numFmtId="178" fontId="6" fillId="0" borderId="11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 indent="1"/>
    </xf>
    <xf numFmtId="178" fontId="6" fillId="0" borderId="88" xfId="0" applyNumberFormat="1" applyFont="1" applyBorder="1">
      <alignment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0" fontId="3" fillId="0" borderId="50" xfId="0" applyFont="1" applyBorder="1" applyAlignment="1">
      <alignment horizontal="left" vertical="center" wrapText="1" indent="1"/>
    </xf>
    <xf numFmtId="0" fontId="3" fillId="0" borderId="51" xfId="0" applyFont="1" applyBorder="1" applyAlignment="1">
      <alignment horizontal="left" vertical="center" wrapText="1" indent="1"/>
    </xf>
    <xf numFmtId="178" fontId="6" fillId="0" borderId="53" xfId="0" applyNumberFormat="1" applyFont="1" applyBorder="1">
      <alignment vertical="center"/>
    </xf>
    <xf numFmtId="0" fontId="9" fillId="0" borderId="0" xfId="0" applyFont="1" applyAlignment="1">
      <alignment vertical="center" wrapText="1"/>
    </xf>
    <xf numFmtId="0" fontId="9" fillId="0" borderId="87" xfId="0" applyFont="1" applyBorder="1" applyAlignment="1">
      <alignment vertical="center" wrapText="1"/>
    </xf>
    <xf numFmtId="0" fontId="8" fillId="0" borderId="0" xfId="0" applyFont="1">
      <alignment vertical="center"/>
    </xf>
    <xf numFmtId="0" fontId="8" fillId="0" borderId="8" xfId="0" applyFont="1" applyBorder="1" applyAlignment="1">
      <alignment horizontal="center" vertical="center"/>
    </xf>
    <xf numFmtId="0" fontId="5" fillId="0" borderId="77" xfId="0" quotePrefix="1" applyFont="1" applyBorder="1">
      <alignment vertical="center"/>
    </xf>
    <xf numFmtId="0" fontId="12" fillId="0" borderId="0" xfId="0" applyFont="1">
      <alignment vertical="center"/>
    </xf>
    <xf numFmtId="0" fontId="11" fillId="0" borderId="77" xfId="0" applyFont="1" applyBorder="1">
      <alignment vertical="center"/>
    </xf>
    <xf numFmtId="17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77" fontId="9" fillId="0" borderId="57" xfId="0" applyNumberFormat="1" applyFont="1" applyBorder="1" applyAlignment="1">
      <alignment horizontal="right" vertical="center"/>
    </xf>
    <xf numFmtId="177" fontId="9" fillId="0" borderId="23" xfId="0" applyNumberFormat="1" applyFont="1" applyBorder="1" applyAlignment="1">
      <alignment horizontal="right" vertical="center"/>
    </xf>
    <xf numFmtId="0" fontId="9" fillId="0" borderId="23" xfId="0" applyFont="1" applyBorder="1" applyAlignment="1">
      <alignment horizontal="right" vertical="center"/>
    </xf>
    <xf numFmtId="177" fontId="9" fillId="0" borderId="36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0" fontId="9" fillId="0" borderId="16" xfId="0" applyFont="1" applyBorder="1" applyAlignment="1">
      <alignment vertical="center" wrapText="1"/>
    </xf>
    <xf numFmtId="0" fontId="9" fillId="0" borderId="16" xfId="0" applyFont="1" applyBorder="1" applyAlignment="1">
      <alignment horizontal="right" vertical="center"/>
    </xf>
    <xf numFmtId="177" fontId="9" fillId="0" borderId="34" xfId="0" applyNumberFormat="1" applyFont="1" applyBorder="1" applyAlignment="1">
      <alignment horizontal="right" vertical="center" wrapText="1"/>
    </xf>
    <xf numFmtId="177" fontId="9" fillId="0" borderId="57" xfId="0" applyNumberFormat="1" applyFont="1" applyBorder="1" applyAlignment="1">
      <alignment horizontal="right" vertical="center" wrapText="1"/>
    </xf>
    <xf numFmtId="0" fontId="9" fillId="0" borderId="23" xfId="0" applyFont="1" applyBorder="1" applyAlignment="1">
      <alignment vertical="center" wrapText="1"/>
    </xf>
    <xf numFmtId="177" fontId="9" fillId="0" borderId="36" xfId="0" applyNumberFormat="1" applyFont="1" applyBorder="1" applyAlignment="1">
      <alignment horizontal="right" vertical="center" wrapText="1"/>
    </xf>
    <xf numFmtId="177" fontId="9" fillId="0" borderId="12" xfId="0" applyNumberFormat="1" applyFont="1" applyBorder="1" applyAlignment="1">
      <alignment vertical="center" wrapText="1"/>
    </xf>
    <xf numFmtId="177" fontId="9" fillId="0" borderId="58" xfId="0" applyNumberFormat="1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0" borderId="85" xfId="0" applyFont="1" applyBorder="1" applyAlignment="1">
      <alignment vertical="center" wrapText="1"/>
    </xf>
    <xf numFmtId="177" fontId="9" fillId="0" borderId="100" xfId="0" applyNumberFormat="1" applyFont="1" applyBorder="1" applyAlignment="1">
      <alignment vertical="center" wrapText="1"/>
    </xf>
    <xf numFmtId="0" fontId="9" fillId="0" borderId="100" xfId="0" applyFont="1" applyBorder="1" applyAlignment="1">
      <alignment horizontal="right" vertical="center" wrapText="1"/>
    </xf>
    <xf numFmtId="177" fontId="9" fillId="0" borderId="48" xfId="0" applyNumberFormat="1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01" xfId="0" applyFont="1" applyBorder="1" applyAlignment="1">
      <alignment horizontal="left" vertical="center" wrapText="1"/>
    </xf>
    <xf numFmtId="0" fontId="9" fillId="0" borderId="62" xfId="0" applyFont="1" applyBorder="1" applyAlignment="1">
      <alignment horizontal="left" vertical="center" wrapText="1"/>
    </xf>
    <xf numFmtId="177" fontId="9" fillId="0" borderId="68" xfId="0" applyNumberFormat="1" applyFont="1" applyBorder="1" applyAlignment="1">
      <alignment vertical="center" wrapText="1"/>
    </xf>
    <xf numFmtId="0" fontId="9" fillId="0" borderId="102" xfId="0" applyFont="1" applyBorder="1" applyAlignment="1">
      <alignment vertical="center" wrapText="1"/>
    </xf>
    <xf numFmtId="177" fontId="9" fillId="0" borderId="66" xfId="0" applyNumberFormat="1" applyFont="1" applyBorder="1" applyAlignment="1">
      <alignment vertical="center" wrapText="1"/>
    </xf>
    <xf numFmtId="0" fontId="9" fillId="0" borderId="100" xfId="0" applyFont="1" applyBorder="1" applyAlignment="1">
      <alignment vertical="center" wrapText="1"/>
    </xf>
    <xf numFmtId="177" fontId="9" fillId="0" borderId="68" xfId="0" applyNumberFormat="1" applyFont="1" applyBorder="1" applyAlignment="1">
      <alignment horizontal="right" vertical="center" wrapText="1"/>
    </xf>
    <xf numFmtId="0" fontId="9" fillId="0" borderId="16" xfId="0" applyFont="1" applyBorder="1" applyAlignment="1">
      <alignment horizontal="right" vertical="center" shrinkToFit="1"/>
    </xf>
    <xf numFmtId="177" fontId="9" fillId="0" borderId="16" xfId="0" applyNumberFormat="1" applyFont="1" applyBorder="1" applyAlignment="1">
      <alignment horizontal="right" vertical="center" wrapText="1"/>
    </xf>
    <xf numFmtId="177" fontId="9" fillId="0" borderId="7" xfId="0" applyNumberFormat="1" applyFont="1" applyBorder="1" applyAlignment="1">
      <alignment horizontal="right" vertical="center" wrapText="1"/>
    </xf>
    <xf numFmtId="177" fontId="9" fillId="0" borderId="93" xfId="0" applyNumberFormat="1" applyFont="1" applyBorder="1" applyAlignment="1">
      <alignment horizontal="right" vertical="center" wrapText="1"/>
    </xf>
    <xf numFmtId="0" fontId="9" fillId="0" borderId="58" xfId="0" applyFont="1" applyBorder="1" applyAlignment="1">
      <alignment horizontal="left" vertical="center" wrapText="1"/>
    </xf>
    <xf numFmtId="0" fontId="9" fillId="0" borderId="111" xfId="0" applyFont="1" applyBorder="1" applyAlignment="1">
      <alignment vertical="center" wrapText="1"/>
    </xf>
    <xf numFmtId="0" fontId="9" fillId="0" borderId="109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177" fontId="9" fillId="0" borderId="36" xfId="0" applyNumberFormat="1" applyFont="1" applyBorder="1" applyAlignment="1">
      <alignment vertical="center" wrapText="1"/>
    </xf>
    <xf numFmtId="0" fontId="9" fillId="0" borderId="16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20" xfId="0" applyFont="1" applyBorder="1" applyAlignment="1">
      <alignment vertical="center" wrapText="1"/>
    </xf>
    <xf numFmtId="0" fontId="9" fillId="0" borderId="54" xfId="0" applyFont="1" applyBorder="1" applyAlignment="1">
      <alignment vertical="center" wrapText="1"/>
    </xf>
    <xf numFmtId="0" fontId="9" fillId="0" borderId="16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85" xfId="0" applyFont="1" applyBorder="1">
      <alignment vertical="center"/>
    </xf>
    <xf numFmtId="0" fontId="9" fillId="0" borderId="20" xfId="0" applyFont="1" applyBorder="1">
      <alignment vertical="center"/>
    </xf>
    <xf numFmtId="176" fontId="14" fillId="0" borderId="81" xfId="0" applyNumberFormat="1" applyFont="1" applyBorder="1">
      <alignment vertical="center"/>
    </xf>
    <xf numFmtId="176" fontId="14" fillId="0" borderId="83" xfId="0" applyNumberFormat="1" applyFont="1" applyBorder="1">
      <alignment vertical="center"/>
    </xf>
    <xf numFmtId="176" fontId="15" fillId="0" borderId="86" xfId="0" applyNumberFormat="1" applyFont="1" applyBorder="1" applyAlignment="1">
      <alignment horizontal="right" vertical="center"/>
    </xf>
    <xf numFmtId="176" fontId="15" fillId="0" borderId="84" xfId="0" applyNumberFormat="1" applyFont="1" applyBorder="1" applyAlignment="1">
      <alignment horizontal="right" vertical="center"/>
    </xf>
    <xf numFmtId="176" fontId="14" fillId="0" borderId="88" xfId="0" applyNumberFormat="1" applyFont="1" applyBorder="1">
      <alignment vertical="center"/>
    </xf>
    <xf numFmtId="176" fontId="14" fillId="0" borderId="95" xfId="0" applyNumberFormat="1" applyFont="1" applyBorder="1">
      <alignment vertical="center"/>
    </xf>
    <xf numFmtId="0" fontId="9" fillId="0" borderId="23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01" xfId="0" applyFont="1" applyBorder="1" applyAlignment="1">
      <alignment horizontal="left" vertical="center"/>
    </xf>
    <xf numFmtId="0" fontId="9" fillId="0" borderId="87" xfId="0" applyFont="1" applyBorder="1">
      <alignment vertical="center"/>
    </xf>
    <xf numFmtId="0" fontId="9" fillId="0" borderId="102" xfId="0" applyFont="1" applyBorder="1">
      <alignment vertical="center"/>
    </xf>
    <xf numFmtId="0" fontId="9" fillId="0" borderId="100" xfId="0" applyFont="1" applyBorder="1">
      <alignment vertical="center"/>
    </xf>
    <xf numFmtId="0" fontId="9" fillId="0" borderId="111" xfId="0" applyFont="1" applyBorder="1">
      <alignment vertical="center"/>
    </xf>
    <xf numFmtId="179" fontId="13" fillId="0" borderId="0" xfId="0" quotePrefix="1" applyNumberFormat="1" applyFont="1" applyAlignment="1">
      <alignment vertical="center" shrinkToFit="1"/>
    </xf>
    <xf numFmtId="176" fontId="15" fillId="0" borderId="112" xfId="0" applyNumberFormat="1" applyFont="1" applyBorder="1" applyAlignment="1">
      <alignment horizontal="right" vertical="center"/>
    </xf>
    <xf numFmtId="0" fontId="6" fillId="0" borderId="33" xfId="0" applyFont="1" applyBorder="1" applyAlignment="1">
      <alignment horizontal="center" vertical="center" shrinkToFit="1"/>
    </xf>
    <xf numFmtId="176" fontId="6" fillId="0" borderId="15" xfId="0" applyNumberFormat="1" applyFont="1" applyBorder="1" applyAlignment="1">
      <alignment horizontal="right" vertical="center"/>
    </xf>
    <xf numFmtId="176" fontId="14" fillId="0" borderId="83" xfId="0" applyNumberFormat="1" applyFont="1" applyBorder="1" applyAlignment="1">
      <alignment horizontal="right" vertical="center"/>
    </xf>
    <xf numFmtId="176" fontId="6" fillId="0" borderId="83" xfId="0" applyNumberFormat="1" applyFont="1" applyBorder="1" applyAlignment="1">
      <alignment horizontal="right" vertical="center"/>
    </xf>
    <xf numFmtId="0" fontId="16" fillId="0" borderId="0" xfId="0" applyFont="1" applyAlignment="1">
      <alignment horizontal="right"/>
    </xf>
    <xf numFmtId="0" fontId="6" fillId="0" borderId="8" xfId="0" applyFont="1" applyBorder="1">
      <alignment vertical="center"/>
    </xf>
    <xf numFmtId="0" fontId="9" fillId="0" borderId="87" xfId="0" applyFont="1" applyBorder="1" applyAlignment="1">
      <alignment horizontal="right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left" vertical="center"/>
    </xf>
    <xf numFmtId="176" fontId="5" fillId="0" borderId="46" xfId="0" applyNumberFormat="1" applyFont="1" applyBorder="1">
      <alignment vertical="center"/>
    </xf>
    <xf numFmtId="176" fontId="5" fillId="0" borderId="115" xfId="0" applyNumberFormat="1" applyFont="1" applyBorder="1">
      <alignment vertical="center"/>
    </xf>
    <xf numFmtId="176" fontId="15" fillId="0" borderId="112" xfId="0" applyNumberFormat="1" applyFont="1" applyBorder="1">
      <alignment vertical="center"/>
    </xf>
    <xf numFmtId="0" fontId="5" fillId="0" borderId="85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16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17" xfId="0" applyFont="1" applyBorder="1" applyAlignment="1">
      <alignment horizontal="center" vertical="center"/>
    </xf>
    <xf numFmtId="0" fontId="6" fillId="0" borderId="117" xfId="0" applyFont="1" applyBorder="1">
      <alignment vertical="center"/>
    </xf>
    <xf numFmtId="0" fontId="5" fillId="0" borderId="119" xfId="0" applyFont="1" applyBorder="1">
      <alignment vertical="center"/>
    </xf>
    <xf numFmtId="0" fontId="5" fillId="0" borderId="118" xfId="0" applyFont="1" applyBorder="1">
      <alignment vertical="center"/>
    </xf>
    <xf numFmtId="0" fontId="6" fillId="0" borderId="82" xfId="0" applyFont="1" applyBorder="1" applyAlignment="1">
      <alignment horizontal="left" vertical="center"/>
    </xf>
    <xf numFmtId="0" fontId="6" fillId="0" borderId="8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12" xfId="0" applyFont="1" applyBorder="1">
      <alignment vertical="center"/>
    </xf>
    <xf numFmtId="176" fontId="5" fillId="0" borderId="1" xfId="0" applyNumberFormat="1" applyFont="1" applyBorder="1">
      <alignment vertical="center"/>
    </xf>
    <xf numFmtId="176" fontId="5" fillId="0" borderId="75" xfId="0" applyNumberFormat="1" applyFont="1" applyBorder="1">
      <alignment vertical="center"/>
    </xf>
    <xf numFmtId="176" fontId="15" fillId="0" borderId="88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left" vertical="center"/>
    </xf>
    <xf numFmtId="0" fontId="5" fillId="0" borderId="21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38" fontId="6" fillId="0" borderId="30" xfId="1" applyFont="1" applyBorder="1" applyAlignment="1">
      <alignment horizontal="right" vertical="center" shrinkToFit="1"/>
    </xf>
    <xf numFmtId="38" fontId="6" fillId="0" borderId="81" xfId="1" applyFont="1" applyBorder="1" applyAlignment="1">
      <alignment horizontal="right" vertical="center"/>
    </xf>
    <xf numFmtId="176" fontId="5" fillId="0" borderId="10" xfId="0" applyNumberFormat="1" applyFont="1" applyBorder="1">
      <alignment vertical="center"/>
    </xf>
    <xf numFmtId="176" fontId="15" fillId="0" borderId="99" xfId="0" applyNumberFormat="1" applyFont="1" applyBorder="1">
      <alignment vertical="center"/>
    </xf>
    <xf numFmtId="176" fontId="5" fillId="0" borderId="15" xfId="0" applyNumberFormat="1" applyFont="1" applyBorder="1">
      <alignment vertical="center"/>
    </xf>
    <xf numFmtId="176" fontId="5" fillId="0" borderId="17" xfId="0" applyNumberFormat="1" applyFont="1" applyBorder="1">
      <alignment vertical="center"/>
    </xf>
    <xf numFmtId="176" fontId="15" fillId="0" borderId="83" xfId="0" applyNumberFormat="1" applyFont="1" applyBorder="1">
      <alignment vertical="center"/>
    </xf>
    <xf numFmtId="176" fontId="15" fillId="0" borderId="88" xfId="0" applyNumberFormat="1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59" xfId="0" applyFont="1" applyBorder="1">
      <alignment vertical="center"/>
    </xf>
    <xf numFmtId="0" fontId="5" fillId="0" borderId="60" xfId="0" applyFont="1" applyBorder="1">
      <alignment vertical="center"/>
    </xf>
    <xf numFmtId="0" fontId="16" fillId="0" borderId="5" xfId="0" applyFont="1" applyBorder="1">
      <alignment vertical="center"/>
    </xf>
    <xf numFmtId="0" fontId="5" fillId="0" borderId="79" xfId="0" applyFont="1" applyBorder="1" applyAlignment="1">
      <alignment horizontal="center" vertical="center" shrinkToFit="1"/>
    </xf>
    <xf numFmtId="0" fontId="5" fillId="0" borderId="100" xfId="0" applyFont="1" applyBorder="1" applyAlignment="1">
      <alignment horizontal="left" vertical="center"/>
    </xf>
    <xf numFmtId="0" fontId="5" fillId="0" borderId="61" xfId="0" applyFont="1" applyBorder="1">
      <alignment vertical="center"/>
    </xf>
    <xf numFmtId="0" fontId="5" fillId="0" borderId="116" xfId="0" applyFont="1" applyBorder="1" applyAlignment="1">
      <alignment horizontal="center" vertical="center" shrinkToFit="1"/>
    </xf>
    <xf numFmtId="176" fontId="5" fillId="0" borderId="99" xfId="0" applyNumberFormat="1" applyFont="1" applyBorder="1">
      <alignment vertical="center"/>
    </xf>
    <xf numFmtId="176" fontId="5" fillId="0" borderId="112" xfId="0" applyNumberFormat="1" applyFont="1" applyBorder="1">
      <alignment vertical="center"/>
    </xf>
    <xf numFmtId="176" fontId="5" fillId="0" borderId="83" xfId="0" applyNumberFormat="1" applyFont="1" applyBorder="1">
      <alignment vertical="center"/>
    </xf>
    <xf numFmtId="176" fontId="5" fillId="0" borderId="88" xfId="0" applyNumberFormat="1" applyFont="1" applyBorder="1">
      <alignment vertical="center"/>
    </xf>
    <xf numFmtId="176" fontId="5" fillId="0" borderId="104" xfId="0" applyNumberFormat="1" applyFont="1" applyBorder="1">
      <alignment vertical="center"/>
    </xf>
    <xf numFmtId="176" fontId="5" fillId="0" borderId="30" xfId="0" applyNumberFormat="1" applyFont="1" applyBorder="1">
      <alignment vertical="center"/>
    </xf>
    <xf numFmtId="0" fontId="5" fillId="0" borderId="120" xfId="0" applyFont="1" applyBorder="1" applyAlignment="1">
      <alignment horizontal="center" vertical="center" shrinkToFit="1"/>
    </xf>
    <xf numFmtId="176" fontId="6" fillId="0" borderId="121" xfId="0" applyNumberFormat="1" applyFont="1" applyBorder="1">
      <alignment vertical="center"/>
    </xf>
    <xf numFmtId="176" fontId="6" fillId="0" borderId="106" xfId="0" applyNumberFormat="1" applyFont="1" applyBorder="1">
      <alignment vertical="center"/>
    </xf>
    <xf numFmtId="176" fontId="5" fillId="0" borderId="123" xfId="0" applyNumberFormat="1" applyFont="1" applyBorder="1">
      <alignment vertical="center"/>
    </xf>
    <xf numFmtId="176" fontId="5" fillId="0" borderId="122" xfId="0" applyNumberFormat="1" applyFont="1" applyBorder="1">
      <alignment vertical="center"/>
    </xf>
    <xf numFmtId="176" fontId="6" fillId="0" borderId="124" xfId="0" applyNumberFormat="1" applyFont="1" applyBorder="1">
      <alignment vertical="center"/>
    </xf>
    <xf numFmtId="176" fontId="6" fillId="0" borderId="125" xfId="0" applyNumberFormat="1" applyFont="1" applyBorder="1">
      <alignment vertical="center"/>
    </xf>
    <xf numFmtId="176" fontId="5" fillId="0" borderId="126" xfId="0" applyNumberFormat="1" applyFont="1" applyBorder="1">
      <alignment vertical="center"/>
    </xf>
    <xf numFmtId="176" fontId="5" fillId="0" borderId="128" xfId="0" applyNumberFormat="1" applyFont="1" applyBorder="1">
      <alignment vertical="center"/>
    </xf>
    <xf numFmtId="176" fontId="5" fillId="0" borderId="106" xfId="0" applyNumberFormat="1" applyFont="1" applyBorder="1">
      <alignment vertical="center"/>
    </xf>
    <xf numFmtId="176" fontId="5" fillId="0" borderId="124" xfId="0" applyNumberFormat="1" applyFont="1" applyBorder="1">
      <alignment vertical="center"/>
    </xf>
    <xf numFmtId="176" fontId="6" fillId="0" borderId="106" xfId="0" applyNumberFormat="1" applyFont="1" applyBorder="1" applyAlignment="1">
      <alignment horizontal="right" vertical="center"/>
    </xf>
    <xf numFmtId="176" fontId="6" fillId="0" borderId="121" xfId="1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right" vertical="center"/>
    </xf>
    <xf numFmtId="177" fontId="2" fillId="0" borderId="77" xfId="0" applyNumberFormat="1" applyFont="1" applyBorder="1" applyAlignment="1">
      <alignment horizontal="center" vertical="center" shrinkToFit="1"/>
    </xf>
    <xf numFmtId="0" fontId="5" fillId="0" borderId="130" xfId="0" applyFont="1" applyBorder="1" applyAlignment="1">
      <alignment horizontal="center" vertical="center" shrinkToFit="1"/>
    </xf>
    <xf numFmtId="176" fontId="6" fillId="0" borderId="131" xfId="0" applyNumberFormat="1" applyFont="1" applyBorder="1">
      <alignment vertical="center"/>
    </xf>
    <xf numFmtId="176" fontId="6" fillId="0" borderId="132" xfId="0" applyNumberFormat="1" applyFont="1" applyBorder="1" applyAlignment="1">
      <alignment horizontal="right" vertical="center"/>
    </xf>
    <xf numFmtId="176" fontId="6" fillId="0" borderId="132" xfId="0" applyNumberFormat="1" applyFont="1" applyBorder="1">
      <alignment vertical="center"/>
    </xf>
    <xf numFmtId="176" fontId="5" fillId="0" borderId="134" xfId="0" applyNumberFormat="1" applyFont="1" applyBorder="1">
      <alignment vertical="center"/>
    </xf>
    <xf numFmtId="176" fontId="5" fillId="0" borderId="133" xfId="0" applyNumberFormat="1" applyFont="1" applyBorder="1">
      <alignment vertical="center"/>
    </xf>
    <xf numFmtId="176" fontId="6" fillId="0" borderId="135" xfId="0" applyNumberFormat="1" applyFont="1" applyBorder="1">
      <alignment vertical="center"/>
    </xf>
    <xf numFmtId="176" fontId="6" fillId="0" borderId="137" xfId="0" applyNumberFormat="1" applyFont="1" applyBorder="1">
      <alignment vertical="center"/>
    </xf>
    <xf numFmtId="38" fontId="6" fillId="0" borderId="131" xfId="1" applyFont="1" applyBorder="1" applyAlignment="1">
      <alignment horizontal="right" vertical="center" shrinkToFit="1"/>
    </xf>
    <xf numFmtId="176" fontId="5" fillId="0" borderId="113" xfId="0" applyNumberFormat="1" applyFont="1" applyBorder="1">
      <alignment vertical="center"/>
    </xf>
    <xf numFmtId="176" fontId="5" fillId="0" borderId="138" xfId="0" applyNumberFormat="1" applyFont="1" applyBorder="1">
      <alignment vertical="center"/>
    </xf>
    <xf numFmtId="176" fontId="5" fillId="0" borderId="132" xfId="0" applyNumberFormat="1" applyFont="1" applyBorder="1">
      <alignment vertical="center"/>
    </xf>
    <xf numFmtId="176" fontId="5" fillId="0" borderId="135" xfId="0" applyNumberFormat="1" applyFont="1" applyBorder="1">
      <alignment vertical="center"/>
    </xf>
    <xf numFmtId="0" fontId="18" fillId="0" borderId="79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 shrinkToFit="1"/>
    </xf>
    <xf numFmtId="0" fontId="18" fillId="0" borderId="6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9" fillId="0" borderId="82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176" fontId="6" fillId="0" borderId="15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06" xfId="0" applyNumberFormat="1" applyFont="1" applyBorder="1" applyAlignment="1">
      <alignment horizontal="right" vertical="center"/>
    </xf>
    <xf numFmtId="176" fontId="6" fillId="0" borderId="122" xfId="0" applyNumberFormat="1" applyFont="1" applyBorder="1" applyAlignment="1">
      <alignment horizontal="right" vertical="center"/>
    </xf>
    <xf numFmtId="176" fontId="14" fillId="0" borderId="83" xfId="0" applyNumberFormat="1" applyFont="1" applyBorder="1" applyAlignment="1">
      <alignment horizontal="right" vertical="center"/>
    </xf>
    <xf numFmtId="176" fontId="14" fillId="0" borderId="84" xfId="0" applyNumberFormat="1" applyFont="1" applyBorder="1" applyAlignment="1">
      <alignment horizontal="right" vertical="center"/>
    </xf>
    <xf numFmtId="0" fontId="9" fillId="0" borderId="85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6" fillId="0" borderId="8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91" xfId="0" applyFont="1" applyBorder="1" applyAlignment="1">
      <alignment horizontal="left" vertical="center"/>
    </xf>
    <xf numFmtId="176" fontId="6" fillId="0" borderId="92" xfId="0" applyNumberFormat="1" applyFont="1" applyBorder="1" applyAlignment="1">
      <alignment horizontal="right" vertical="center"/>
    </xf>
    <xf numFmtId="176" fontId="6" fillId="0" borderId="108" xfId="0" applyNumberFormat="1" applyFont="1" applyBorder="1" applyAlignment="1">
      <alignment horizontal="right" vertical="center"/>
    </xf>
    <xf numFmtId="176" fontId="14" fillId="0" borderId="90" xfId="0" applyNumberFormat="1" applyFont="1" applyBorder="1" applyAlignment="1">
      <alignment horizontal="right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126" xfId="0" applyNumberFormat="1" applyFont="1" applyBorder="1" applyAlignment="1">
      <alignment horizontal="right" vertical="center"/>
    </xf>
    <xf numFmtId="176" fontId="5" fillId="0" borderId="122" xfId="0" applyNumberFormat="1" applyFont="1" applyBorder="1" applyAlignment="1">
      <alignment horizontal="right" vertical="center"/>
    </xf>
    <xf numFmtId="176" fontId="15" fillId="0" borderId="99" xfId="0" applyNumberFormat="1" applyFont="1" applyBorder="1" applyAlignment="1">
      <alignment horizontal="right" vertical="center"/>
    </xf>
    <xf numFmtId="176" fontId="15" fillId="0" borderId="84" xfId="0" applyNumberFormat="1" applyFont="1" applyBorder="1" applyAlignment="1">
      <alignment horizontal="right" vertical="center"/>
    </xf>
    <xf numFmtId="0" fontId="5" fillId="0" borderId="4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3" xfId="0" applyFont="1" applyBorder="1" applyAlignment="1">
      <alignment horizontal="left" vertical="center"/>
    </xf>
    <xf numFmtId="176" fontId="5" fillId="0" borderId="67" xfId="0" applyNumberFormat="1" applyFont="1" applyBorder="1" applyAlignment="1">
      <alignment horizontal="right" vertical="center"/>
    </xf>
    <xf numFmtId="176" fontId="5" fillId="0" borderId="127" xfId="0" applyNumberFormat="1" applyFont="1" applyBorder="1" applyAlignment="1">
      <alignment horizontal="right" vertical="center"/>
    </xf>
    <xf numFmtId="176" fontId="15" fillId="0" borderId="103" xfId="0" applyNumberFormat="1" applyFont="1" applyBorder="1" applyAlignment="1">
      <alignment horizontal="right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left" vertical="center"/>
    </xf>
    <xf numFmtId="176" fontId="5" fillId="0" borderId="104" xfId="0" applyNumberFormat="1" applyFont="1" applyBorder="1" applyAlignment="1">
      <alignment horizontal="right" vertical="center"/>
    </xf>
    <xf numFmtId="176" fontId="5" fillId="0" borderId="129" xfId="0" applyNumberFormat="1" applyFont="1" applyBorder="1" applyAlignment="1">
      <alignment horizontal="right" vertical="center"/>
    </xf>
    <xf numFmtId="176" fontId="15" fillId="0" borderId="110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176" fontId="5" fillId="0" borderId="15" xfId="0" applyNumberFormat="1" applyFont="1" applyBorder="1" applyAlignment="1">
      <alignment horizontal="right" vertical="center"/>
    </xf>
    <xf numFmtId="176" fontId="5" fillId="0" borderId="106" xfId="0" applyNumberFormat="1" applyFont="1" applyBorder="1" applyAlignment="1">
      <alignment horizontal="right" vertical="center"/>
    </xf>
    <xf numFmtId="176" fontId="15" fillId="0" borderId="83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 wrapText="1" shrinkToFit="1"/>
    </xf>
    <xf numFmtId="0" fontId="5" fillId="0" borderId="14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left" vertical="center" wrapText="1" shrinkToFit="1"/>
    </xf>
    <xf numFmtId="0" fontId="5" fillId="0" borderId="9" xfId="0" applyFont="1" applyBorder="1" applyAlignment="1">
      <alignment horizontal="left" vertical="center" wrapText="1" shrinkToFit="1"/>
    </xf>
    <xf numFmtId="0" fontId="5" fillId="0" borderId="23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6" fillId="0" borderId="94" xfId="0" applyFont="1" applyBorder="1" applyAlignment="1">
      <alignment horizontal="center" vertical="center"/>
    </xf>
    <xf numFmtId="176" fontId="5" fillId="0" borderId="83" xfId="0" applyNumberFormat="1" applyFont="1" applyBorder="1" applyAlignment="1">
      <alignment horizontal="right" vertical="center"/>
    </xf>
    <xf numFmtId="176" fontId="5" fillId="0" borderId="99" xfId="0" applyNumberFormat="1" applyFont="1" applyBorder="1" applyAlignment="1">
      <alignment horizontal="right" vertical="center"/>
    </xf>
    <xf numFmtId="176" fontId="5" fillId="0" borderId="132" xfId="0" applyNumberFormat="1" applyFont="1" applyBorder="1" applyAlignment="1">
      <alignment horizontal="right" vertical="center"/>
    </xf>
    <xf numFmtId="176" fontId="5" fillId="0" borderId="113" xfId="0" applyNumberFormat="1" applyFont="1" applyBorder="1" applyAlignment="1">
      <alignment horizontal="right" vertical="center"/>
    </xf>
    <xf numFmtId="0" fontId="5" fillId="0" borderId="87" xfId="0" applyFont="1" applyBorder="1" applyAlignment="1">
      <alignment horizontal="left" vertical="center"/>
    </xf>
    <xf numFmtId="0" fontId="5" fillId="0" borderId="102" xfId="0" applyFont="1" applyBorder="1" applyAlignment="1">
      <alignment horizontal="left" vertical="center"/>
    </xf>
    <xf numFmtId="176" fontId="5" fillId="0" borderId="103" xfId="0" applyNumberFormat="1" applyFont="1" applyBorder="1" applyAlignment="1">
      <alignment horizontal="right" vertical="center"/>
    </xf>
    <xf numFmtId="176" fontId="5" fillId="0" borderId="110" xfId="0" applyNumberFormat="1" applyFont="1" applyBorder="1" applyAlignment="1">
      <alignment horizontal="right" vertical="center"/>
    </xf>
    <xf numFmtId="176" fontId="5" fillId="0" borderId="114" xfId="0" applyNumberFormat="1" applyFont="1" applyBorder="1" applyAlignment="1">
      <alignment horizontal="right" vertical="center"/>
    </xf>
    <xf numFmtId="176" fontId="5" fillId="0" borderId="139" xfId="0" applyNumberFormat="1" applyFont="1" applyBorder="1" applyAlignment="1">
      <alignment horizontal="right" vertical="center"/>
    </xf>
    <xf numFmtId="176" fontId="6" fillId="0" borderId="67" xfId="0" applyNumberFormat="1" applyFont="1" applyBorder="1" applyAlignment="1">
      <alignment horizontal="right" vertical="center"/>
    </xf>
    <xf numFmtId="176" fontId="6" fillId="0" borderId="104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176" fontId="6" fillId="0" borderId="83" xfId="0" applyNumberFormat="1" applyFont="1" applyBorder="1" applyAlignment="1">
      <alignment horizontal="right" vertical="center"/>
    </xf>
    <xf numFmtId="176" fontId="6" fillId="0" borderId="84" xfId="0" applyNumberFormat="1" applyFont="1" applyBorder="1" applyAlignment="1">
      <alignment horizontal="right" vertical="center"/>
    </xf>
    <xf numFmtId="176" fontId="5" fillId="0" borderId="133" xfId="0" applyNumberFormat="1" applyFont="1" applyBorder="1" applyAlignment="1">
      <alignment horizontal="right" vertical="center"/>
    </xf>
    <xf numFmtId="176" fontId="6" fillId="0" borderId="90" xfId="0" applyNumberFormat="1" applyFont="1" applyBorder="1" applyAlignment="1">
      <alignment horizontal="right" vertical="center"/>
    </xf>
    <xf numFmtId="176" fontId="6" fillId="0" borderId="132" xfId="0" applyNumberFormat="1" applyFont="1" applyBorder="1" applyAlignment="1">
      <alignment horizontal="right" vertical="center"/>
    </xf>
    <xf numFmtId="176" fontId="6" fillId="0" borderId="136" xfId="0" applyNumberFormat="1" applyFont="1" applyBorder="1" applyAlignment="1">
      <alignment horizontal="right" vertical="center"/>
    </xf>
    <xf numFmtId="0" fontId="5" fillId="0" borderId="78" xfId="0" applyFont="1" applyBorder="1" applyAlignment="1">
      <alignment horizontal="center" vertical="center"/>
    </xf>
    <xf numFmtId="176" fontId="6" fillId="0" borderId="133" xfId="0" applyNumberFormat="1" applyFont="1" applyBorder="1" applyAlignment="1">
      <alignment horizontal="right" vertical="center"/>
    </xf>
    <xf numFmtId="0" fontId="10" fillId="0" borderId="31" xfId="0" applyFont="1" applyBorder="1" applyAlignment="1">
      <alignment horizontal="left" vertical="center" wrapText="1" indent="1"/>
    </xf>
    <xf numFmtId="0" fontId="10" fillId="0" borderId="32" xfId="0" applyFont="1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left" vertical="center" wrapText="1" indent="1"/>
    </xf>
    <xf numFmtId="0" fontId="3" fillId="0" borderId="32" xfId="0" applyFont="1" applyBorder="1" applyAlignment="1">
      <alignment horizontal="left" vertical="center" wrapText="1" indent="1"/>
    </xf>
    <xf numFmtId="0" fontId="6" fillId="0" borderId="105" xfId="0" applyFont="1" applyBorder="1" applyAlignment="1">
      <alignment horizontal="left" vertical="center"/>
    </xf>
    <xf numFmtId="0" fontId="6" fillId="0" borderId="107" xfId="0" applyFont="1" applyBorder="1" applyAlignment="1">
      <alignment horizontal="left" vertical="center"/>
    </xf>
    <xf numFmtId="178" fontId="6" fillId="0" borderId="83" xfId="0" applyNumberFormat="1" applyFont="1" applyBorder="1" applyAlignment="1">
      <alignment horizontal="right" vertical="center"/>
    </xf>
    <xf numFmtId="178" fontId="6" fillId="0" borderId="90" xfId="0" applyNumberFormat="1" applyFont="1" applyBorder="1" applyAlignment="1">
      <alignment horizontal="right" vertical="center"/>
    </xf>
    <xf numFmtId="178" fontId="6" fillId="0" borderId="106" xfId="0" applyNumberFormat="1" applyFont="1" applyBorder="1" applyAlignment="1">
      <alignment horizontal="right" vertical="center"/>
    </xf>
    <xf numFmtId="178" fontId="6" fillId="0" borderId="108" xfId="0" applyNumberFormat="1" applyFont="1" applyBorder="1" applyAlignment="1">
      <alignment horizontal="right" vertical="center"/>
    </xf>
    <xf numFmtId="178" fontId="6" fillId="0" borderId="15" xfId="0" applyNumberFormat="1" applyFont="1" applyBorder="1" applyAlignment="1">
      <alignment horizontal="right" vertical="center"/>
    </xf>
    <xf numFmtId="178" fontId="6" fillId="0" borderId="92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FF"/>
      <color rgb="FFFFCCFF"/>
      <color rgb="FFFF99FF"/>
      <color rgb="FFFF66FF"/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8098D-BF47-4075-B15B-C38122DF3C43}">
  <sheetPr>
    <tabColor rgb="FFFF00FF"/>
    <pageSetUpPr fitToPage="1"/>
  </sheetPr>
  <dimension ref="B1:L89"/>
  <sheetViews>
    <sheetView showGridLines="0" tabSelected="1" zoomScaleNormal="100" workbookViewId="0">
      <selection activeCell="O19" sqref="O19"/>
    </sheetView>
  </sheetViews>
  <sheetFormatPr defaultColWidth="9" defaultRowHeight="27.9" customHeight="1" x14ac:dyDescent="0.2"/>
  <cols>
    <col min="1" max="1" width="1.6640625" style="1" customWidth="1"/>
    <col min="2" max="2" width="2.6640625" style="35" customWidth="1"/>
    <col min="3" max="4" width="3.109375" style="1" customWidth="1"/>
    <col min="5" max="8" width="13.6640625" style="1" customWidth="1"/>
    <col min="9" max="12" width="9.6640625" style="1" customWidth="1"/>
    <col min="13" max="13" width="1.6640625" style="1" customWidth="1"/>
    <col min="14" max="16384" width="9" style="1"/>
  </cols>
  <sheetData>
    <row r="1" spans="2:12" ht="17.25" customHeight="1" x14ac:dyDescent="0.2">
      <c r="B1" s="269" t="s">
        <v>143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</row>
    <row r="2" spans="2:12" ht="17.25" customHeight="1" thickBot="1" x14ac:dyDescent="0.2">
      <c r="B2" s="2">
        <v>1</v>
      </c>
      <c r="C2" s="3" t="s">
        <v>0</v>
      </c>
      <c r="D2" s="3"/>
      <c r="I2" s="4"/>
      <c r="J2" s="4"/>
      <c r="K2" s="4"/>
      <c r="L2" s="178" t="s">
        <v>64</v>
      </c>
    </row>
    <row r="3" spans="2:12" ht="17.25" customHeight="1" thickTop="1" thickBot="1" x14ac:dyDescent="0.25">
      <c r="B3" s="270" t="s">
        <v>1</v>
      </c>
      <c r="C3" s="271"/>
      <c r="D3" s="271"/>
      <c r="E3" s="361"/>
      <c r="F3" s="253" t="s">
        <v>60</v>
      </c>
      <c r="G3" s="228" t="s">
        <v>130</v>
      </c>
      <c r="H3" s="6" t="s">
        <v>129</v>
      </c>
      <c r="I3" s="272" t="s">
        <v>2</v>
      </c>
      <c r="J3" s="272"/>
      <c r="K3" s="272"/>
      <c r="L3" s="273"/>
    </row>
    <row r="4" spans="2:12" ht="17.25" customHeight="1" thickTop="1" x14ac:dyDescent="0.2">
      <c r="B4" s="7">
        <v>1</v>
      </c>
      <c r="C4" s="8" t="s">
        <v>86</v>
      </c>
      <c r="D4" s="8"/>
      <c r="E4" s="45"/>
      <c r="F4" s="254">
        <v>218118</v>
      </c>
      <c r="G4" s="46">
        <v>191107</v>
      </c>
      <c r="H4" s="10">
        <f>G4-F4</f>
        <v>-27011</v>
      </c>
      <c r="I4" s="274" t="s">
        <v>144</v>
      </c>
      <c r="J4" s="274"/>
      <c r="K4" s="274"/>
      <c r="L4" s="275"/>
    </row>
    <row r="5" spans="2:12" ht="11.4" customHeight="1" x14ac:dyDescent="0.2">
      <c r="B5" s="276">
        <v>2</v>
      </c>
      <c r="C5" s="278" t="s">
        <v>3</v>
      </c>
      <c r="D5" s="278"/>
      <c r="E5" s="278"/>
      <c r="F5" s="359">
        <v>792500</v>
      </c>
      <c r="G5" s="355">
        <f>SUM(L5:L6)</f>
        <v>765000</v>
      </c>
      <c r="H5" s="282">
        <f>G5-F5</f>
        <v>-27500</v>
      </c>
      <c r="I5" s="155" t="s">
        <v>132</v>
      </c>
      <c r="J5" s="120"/>
      <c r="K5" s="121"/>
      <c r="L5" s="122">
        <v>540000</v>
      </c>
    </row>
    <row r="6" spans="2:12" ht="11.4" customHeight="1" x14ac:dyDescent="0.2">
      <c r="B6" s="277"/>
      <c r="C6" s="280"/>
      <c r="D6" s="280"/>
      <c r="E6" s="280"/>
      <c r="F6" s="362"/>
      <c r="G6" s="356"/>
      <c r="H6" s="283"/>
      <c r="I6" s="156" t="s">
        <v>131</v>
      </c>
      <c r="J6" s="124"/>
      <c r="K6" s="117"/>
      <c r="L6" s="125">
        <v>225000</v>
      </c>
    </row>
    <row r="7" spans="2:12" ht="17.25" customHeight="1" x14ac:dyDescent="0.2">
      <c r="B7" s="12">
        <v>3</v>
      </c>
      <c r="C7" s="13" t="s">
        <v>4</v>
      </c>
      <c r="D7" s="13"/>
      <c r="E7" s="47"/>
      <c r="F7" s="256">
        <f>SUBTOTAL(9,F8:F11)</f>
        <v>1520960</v>
      </c>
      <c r="G7" s="48">
        <f>SUBTOTAL(9,G8:G11)</f>
        <v>1918720</v>
      </c>
      <c r="H7" s="15">
        <f>G7-F7</f>
        <v>397760</v>
      </c>
      <c r="I7" s="155"/>
      <c r="J7" s="120"/>
      <c r="K7" s="120"/>
      <c r="L7" s="128"/>
    </row>
    <row r="8" spans="2:12" ht="17.25" customHeight="1" x14ac:dyDescent="0.2">
      <c r="B8" s="17"/>
      <c r="C8" s="18" t="s">
        <v>5</v>
      </c>
      <c r="D8" s="49" t="s">
        <v>6</v>
      </c>
      <c r="E8" s="186"/>
      <c r="F8" s="257">
        <v>1243000</v>
      </c>
      <c r="G8" s="50">
        <v>1554000</v>
      </c>
      <c r="H8" s="51" t="s">
        <v>37</v>
      </c>
      <c r="I8" s="288" t="s">
        <v>87</v>
      </c>
      <c r="J8" s="288"/>
      <c r="K8" s="288"/>
      <c r="L8" s="289"/>
    </row>
    <row r="9" spans="2:12" ht="17.25" customHeight="1" x14ac:dyDescent="0.2">
      <c r="B9" s="17"/>
      <c r="C9" s="20" t="s">
        <v>7</v>
      </c>
      <c r="D9" s="52" t="s">
        <v>8</v>
      </c>
      <c r="E9" s="187"/>
      <c r="F9" s="257">
        <v>150000</v>
      </c>
      <c r="G9" s="50">
        <v>150000</v>
      </c>
      <c r="H9" s="51" t="s">
        <v>37</v>
      </c>
      <c r="I9" s="288" t="s">
        <v>88</v>
      </c>
      <c r="J9" s="288"/>
      <c r="K9" s="288"/>
      <c r="L9" s="289"/>
    </row>
    <row r="10" spans="2:12" ht="17.25" customHeight="1" x14ac:dyDescent="0.2">
      <c r="B10" s="22"/>
      <c r="C10" s="18" t="s">
        <v>9</v>
      </c>
      <c r="D10" s="49" t="s">
        <v>33</v>
      </c>
      <c r="E10" s="186"/>
      <c r="F10" s="257">
        <v>127960</v>
      </c>
      <c r="G10" s="50">
        <v>114720</v>
      </c>
      <c r="H10" s="51" t="s">
        <v>37</v>
      </c>
      <c r="I10" s="157"/>
      <c r="J10" s="129"/>
      <c r="K10" s="129"/>
      <c r="L10" s="148"/>
    </row>
    <row r="11" spans="2:12" ht="17.25" customHeight="1" x14ac:dyDescent="0.2">
      <c r="B11" s="23"/>
      <c r="C11" s="24" t="s">
        <v>26</v>
      </c>
      <c r="D11" s="53" t="s">
        <v>74</v>
      </c>
      <c r="E11" s="212"/>
      <c r="F11" s="258">
        <v>0</v>
      </c>
      <c r="G11" s="54">
        <v>100000</v>
      </c>
      <c r="H11" s="55" t="s">
        <v>37</v>
      </c>
      <c r="I11" s="156" t="s">
        <v>75</v>
      </c>
      <c r="J11" s="124"/>
      <c r="K11" s="124"/>
      <c r="L11" s="149"/>
    </row>
    <row r="12" spans="2:12" ht="17.25" customHeight="1" x14ac:dyDescent="0.2">
      <c r="B12" s="26">
        <v>4</v>
      </c>
      <c r="C12" s="27" t="s">
        <v>10</v>
      </c>
      <c r="D12" s="27"/>
      <c r="E12" s="56"/>
      <c r="F12" s="259">
        <v>208000</v>
      </c>
      <c r="G12" s="57">
        <v>20000</v>
      </c>
      <c r="H12" s="29">
        <f>G12-F12</f>
        <v>-188000</v>
      </c>
      <c r="I12" s="156" t="s">
        <v>63</v>
      </c>
      <c r="J12" s="126"/>
      <c r="K12" s="124"/>
      <c r="L12" s="150"/>
    </row>
    <row r="13" spans="2:12" ht="11.4" customHeight="1" x14ac:dyDescent="0.2">
      <c r="B13" s="276">
        <v>5</v>
      </c>
      <c r="C13" s="278" t="s">
        <v>11</v>
      </c>
      <c r="D13" s="278"/>
      <c r="E13" s="278"/>
      <c r="F13" s="359">
        <v>10316</v>
      </c>
      <c r="G13" s="355">
        <v>10000</v>
      </c>
      <c r="H13" s="282">
        <f>G13-F13</f>
        <v>-316</v>
      </c>
      <c r="I13" s="151"/>
      <c r="J13" s="142"/>
      <c r="K13" s="151"/>
      <c r="L13" s="122"/>
    </row>
    <row r="14" spans="2:12" ht="11.4" customHeight="1" thickBot="1" x14ac:dyDescent="0.25">
      <c r="B14" s="290"/>
      <c r="C14" s="291"/>
      <c r="D14" s="291"/>
      <c r="E14" s="291"/>
      <c r="F14" s="360"/>
      <c r="G14" s="358"/>
      <c r="H14" s="293"/>
      <c r="I14" s="152"/>
      <c r="J14" s="143"/>
      <c r="K14" s="152"/>
      <c r="L14" s="144"/>
    </row>
    <row r="15" spans="2:12" ht="17.25" customHeight="1" thickTop="1" thickBot="1" x14ac:dyDescent="0.25">
      <c r="B15" s="296" t="s">
        <v>12</v>
      </c>
      <c r="C15" s="297"/>
      <c r="D15" s="297"/>
      <c r="E15" s="341"/>
      <c r="F15" s="260">
        <f>SUBTOTAL(9,F4:F14)</f>
        <v>2749894</v>
      </c>
      <c r="G15" s="58">
        <f t="shared" ref="G15" si="0">SUBTOTAL(9,G4:G14)</f>
        <v>2904827</v>
      </c>
      <c r="H15" s="31">
        <f>SUBTOTAL(9,H4:H14)</f>
        <v>154933</v>
      </c>
      <c r="I15" s="158"/>
      <c r="J15" s="153"/>
      <c r="K15" s="153"/>
      <c r="L15" s="154"/>
    </row>
    <row r="16" spans="2:12" ht="3.75" customHeight="1" x14ac:dyDescent="0.2">
      <c r="F16" s="36"/>
      <c r="G16" s="36"/>
      <c r="H16" s="36"/>
    </row>
    <row r="17" spans="2:12" ht="17.25" customHeight="1" thickBot="1" x14ac:dyDescent="0.25">
      <c r="B17" s="2">
        <v>2</v>
      </c>
      <c r="C17" s="3" t="s">
        <v>13</v>
      </c>
      <c r="D17" s="3"/>
      <c r="F17" s="36"/>
      <c r="G17" s="36"/>
      <c r="H17" s="36"/>
    </row>
    <row r="18" spans="2:12" ht="17.25" customHeight="1" thickTop="1" thickBot="1" x14ac:dyDescent="0.25">
      <c r="B18" s="298" t="s">
        <v>1</v>
      </c>
      <c r="C18" s="299"/>
      <c r="D18" s="299"/>
      <c r="E18" s="354"/>
      <c r="F18" s="253" t="s">
        <v>60</v>
      </c>
      <c r="G18" s="231" t="s">
        <v>130</v>
      </c>
      <c r="H18" s="6" t="s">
        <v>129</v>
      </c>
      <c r="I18" s="272" t="s">
        <v>2</v>
      </c>
      <c r="J18" s="272"/>
      <c r="K18" s="272"/>
      <c r="L18" s="273"/>
    </row>
    <row r="19" spans="2:12" ht="17.25" customHeight="1" thickTop="1" x14ac:dyDescent="0.2">
      <c r="B19" s="37">
        <v>1</v>
      </c>
      <c r="C19" s="198" t="s">
        <v>16</v>
      </c>
      <c r="D19" s="199"/>
      <c r="E19" s="199"/>
      <c r="F19" s="261">
        <f>SUBTOTAL(9,F20:F39)</f>
        <v>1375040</v>
      </c>
      <c r="G19" s="214">
        <f>SUBTOTAL(9,G20:G39)</f>
        <v>1279700</v>
      </c>
      <c r="H19" s="237">
        <f>SUBTOTAL(9,H20:H39)</f>
        <v>-95340</v>
      </c>
      <c r="I19" s="192"/>
      <c r="J19" s="192"/>
      <c r="K19" s="192"/>
      <c r="L19" s="193"/>
    </row>
    <row r="20" spans="2:12" ht="11.4" customHeight="1" x14ac:dyDescent="0.2">
      <c r="B20" s="194"/>
      <c r="C20" s="300" t="s">
        <v>5</v>
      </c>
      <c r="D20" s="303" t="s">
        <v>14</v>
      </c>
      <c r="E20" s="303"/>
      <c r="F20" s="345">
        <v>155000</v>
      </c>
      <c r="G20" s="355">
        <f>SUM(J20:J21,L20:L21)</f>
        <v>165000</v>
      </c>
      <c r="H20" s="282">
        <f>G20-F20</f>
        <v>10000</v>
      </c>
      <c r="I20" s="114" t="s">
        <v>133</v>
      </c>
      <c r="J20" s="113">
        <v>100000</v>
      </c>
      <c r="K20" s="114" t="s">
        <v>39</v>
      </c>
      <c r="L20" s="115">
        <v>15000</v>
      </c>
    </row>
    <row r="21" spans="2:12" ht="11.4" customHeight="1" x14ac:dyDescent="0.2">
      <c r="B21" s="195"/>
      <c r="C21" s="302"/>
      <c r="D21" s="307"/>
      <c r="E21" s="307"/>
      <c r="F21" s="357"/>
      <c r="G21" s="356"/>
      <c r="H21" s="283"/>
      <c r="I21" s="117" t="s">
        <v>134</v>
      </c>
      <c r="J21" s="116">
        <v>50000</v>
      </c>
      <c r="K21" s="117"/>
      <c r="L21" s="118"/>
    </row>
    <row r="22" spans="2:12" ht="17.25" customHeight="1" x14ac:dyDescent="0.2">
      <c r="B22" s="194"/>
      <c r="C22" s="221" t="s">
        <v>7</v>
      </c>
      <c r="D22" s="222" t="s">
        <v>15</v>
      </c>
      <c r="E22" s="222"/>
      <c r="F22" s="262">
        <f>SUBTOTAL(9,F23:F30)</f>
        <v>874700</v>
      </c>
      <c r="G22" s="232">
        <f>SUBTOTAL(9,G23:G30)</f>
        <v>874700</v>
      </c>
      <c r="H22" s="215">
        <f t="shared" ref="H22" si="1">SUBTOTAL(9,H23:H30)</f>
        <v>0</v>
      </c>
      <c r="I22" s="119"/>
      <c r="J22" s="120"/>
      <c r="K22" s="121"/>
      <c r="L22" s="122"/>
    </row>
    <row r="23" spans="2:12" ht="11.4" customHeight="1" x14ac:dyDescent="0.2">
      <c r="B23" s="179"/>
      <c r="C23" s="196"/>
      <c r="D23" s="315" t="s">
        <v>89</v>
      </c>
      <c r="E23" s="346" t="s">
        <v>85</v>
      </c>
      <c r="F23" s="350">
        <v>583700</v>
      </c>
      <c r="G23" s="348">
        <f>SUM(L23:L29)</f>
        <v>583700</v>
      </c>
      <c r="H23" s="318">
        <f>G23-F23</f>
        <v>0</v>
      </c>
      <c r="I23" s="168" t="s">
        <v>78</v>
      </c>
      <c r="J23" s="107"/>
      <c r="K23" s="180"/>
      <c r="L23" s="140">
        <v>63700</v>
      </c>
    </row>
    <row r="24" spans="2:12" ht="11.4" customHeight="1" x14ac:dyDescent="0.2">
      <c r="B24" s="179"/>
      <c r="C24" s="196"/>
      <c r="D24" s="316"/>
      <c r="E24" s="305"/>
      <c r="F24" s="345"/>
      <c r="G24" s="343"/>
      <c r="H24" s="309"/>
      <c r="I24" s="119" t="s">
        <v>41</v>
      </c>
      <c r="J24" s="106"/>
      <c r="K24" s="114"/>
      <c r="L24" s="123">
        <v>60000</v>
      </c>
    </row>
    <row r="25" spans="2:12" ht="11.4" customHeight="1" x14ac:dyDescent="0.2">
      <c r="B25" s="179"/>
      <c r="C25" s="196"/>
      <c r="D25" s="316"/>
      <c r="E25" s="305"/>
      <c r="F25" s="345"/>
      <c r="G25" s="343"/>
      <c r="H25" s="309"/>
      <c r="I25" s="119" t="s">
        <v>42</v>
      </c>
      <c r="J25" s="106"/>
      <c r="K25" s="114"/>
      <c r="L25" s="123">
        <v>80000</v>
      </c>
    </row>
    <row r="26" spans="2:12" ht="11.4" customHeight="1" x14ac:dyDescent="0.2">
      <c r="B26" s="179"/>
      <c r="C26" s="196"/>
      <c r="D26" s="316"/>
      <c r="E26" s="305"/>
      <c r="F26" s="345"/>
      <c r="G26" s="343"/>
      <c r="H26" s="309"/>
      <c r="I26" s="119" t="s">
        <v>43</v>
      </c>
      <c r="J26" s="106"/>
      <c r="K26" s="114"/>
      <c r="L26" s="123">
        <v>60000</v>
      </c>
    </row>
    <row r="27" spans="2:12" ht="11.4" customHeight="1" x14ac:dyDescent="0.2">
      <c r="B27" s="179"/>
      <c r="C27" s="196"/>
      <c r="D27" s="316"/>
      <c r="E27" s="305"/>
      <c r="F27" s="345"/>
      <c r="G27" s="343"/>
      <c r="H27" s="309"/>
      <c r="I27" s="119" t="s">
        <v>66</v>
      </c>
      <c r="J27" s="106"/>
      <c r="K27" s="114"/>
      <c r="L27" s="123">
        <v>50000</v>
      </c>
    </row>
    <row r="28" spans="2:12" ht="11.4" customHeight="1" x14ac:dyDescent="0.2">
      <c r="B28" s="179"/>
      <c r="C28" s="196"/>
      <c r="D28" s="316"/>
      <c r="E28" s="305"/>
      <c r="F28" s="345"/>
      <c r="G28" s="343"/>
      <c r="H28" s="309"/>
      <c r="I28" s="119" t="s">
        <v>67</v>
      </c>
      <c r="J28" s="106"/>
      <c r="K28" s="114"/>
      <c r="L28" s="123">
        <v>6000</v>
      </c>
    </row>
    <row r="29" spans="2:12" ht="11.4" customHeight="1" x14ac:dyDescent="0.2">
      <c r="B29" s="179"/>
      <c r="C29" s="196"/>
      <c r="D29" s="316"/>
      <c r="E29" s="305"/>
      <c r="F29" s="345"/>
      <c r="G29" s="343"/>
      <c r="H29" s="309"/>
      <c r="I29" s="119" t="s">
        <v>68</v>
      </c>
      <c r="J29" s="106"/>
      <c r="K29" s="114"/>
      <c r="L29" s="123">
        <v>264000</v>
      </c>
    </row>
    <row r="30" spans="2:12" ht="17.25" customHeight="1" x14ac:dyDescent="0.2">
      <c r="B30" s="179"/>
      <c r="C30" s="197"/>
      <c r="D30" s="181" t="s">
        <v>90</v>
      </c>
      <c r="E30" s="229" t="s">
        <v>121</v>
      </c>
      <c r="F30" s="263">
        <v>291000</v>
      </c>
      <c r="G30" s="233">
        <f>J30+L30</f>
        <v>291000</v>
      </c>
      <c r="H30" s="183">
        <f>G30-F30</f>
        <v>0</v>
      </c>
      <c r="I30" s="131" t="s">
        <v>121</v>
      </c>
      <c r="J30" s="130">
        <v>280000</v>
      </c>
      <c r="K30" s="131" t="s">
        <v>44</v>
      </c>
      <c r="L30" s="132">
        <v>11000</v>
      </c>
    </row>
    <row r="31" spans="2:12" ht="17.25" customHeight="1" x14ac:dyDescent="0.2">
      <c r="B31" s="179"/>
      <c r="C31" s="224" t="s">
        <v>9</v>
      </c>
      <c r="D31" s="225" t="s">
        <v>21</v>
      </c>
      <c r="E31" s="230"/>
      <c r="F31" s="264">
        <f>SUBTOTAL(9,F32:F34)</f>
        <v>122000</v>
      </c>
      <c r="G31" s="234">
        <f>SUBTOTAL(9,G32:G34)</f>
        <v>122000</v>
      </c>
      <c r="H31" s="217">
        <f>SUBTOTAL(9,H32:H34)</f>
        <v>0</v>
      </c>
      <c r="I31" s="167"/>
      <c r="J31" s="134"/>
      <c r="K31" s="134"/>
      <c r="L31" s="135"/>
    </row>
    <row r="32" spans="2:12" s="108" customFormat="1" ht="11.4" customHeight="1" x14ac:dyDescent="0.2">
      <c r="B32" s="109"/>
      <c r="C32" s="227"/>
      <c r="D32" s="315" t="s">
        <v>89</v>
      </c>
      <c r="E32" s="346" t="s">
        <v>22</v>
      </c>
      <c r="F32" s="350">
        <v>100000</v>
      </c>
      <c r="G32" s="348">
        <f>SUM(J32:J33,L32:L33)</f>
        <v>100000</v>
      </c>
      <c r="H32" s="352">
        <f>G32-F32</f>
        <v>0</v>
      </c>
      <c r="I32" s="168" t="s">
        <v>23</v>
      </c>
      <c r="J32" s="107"/>
      <c r="K32" s="107"/>
      <c r="L32" s="136">
        <v>50000</v>
      </c>
    </row>
    <row r="33" spans="2:12" s="108" customFormat="1" ht="11.4" customHeight="1" x14ac:dyDescent="0.2">
      <c r="B33" s="109"/>
      <c r="C33" s="227"/>
      <c r="D33" s="321"/>
      <c r="E33" s="347"/>
      <c r="F33" s="351"/>
      <c r="G33" s="349"/>
      <c r="H33" s="353"/>
      <c r="I33" s="169" t="s">
        <v>79</v>
      </c>
      <c r="J33" s="137"/>
      <c r="K33" s="137"/>
      <c r="L33" s="138">
        <v>50000</v>
      </c>
    </row>
    <row r="34" spans="2:12" ht="17.25" customHeight="1" x14ac:dyDescent="0.2">
      <c r="B34" s="40"/>
      <c r="C34" s="211"/>
      <c r="D34" s="20" t="s">
        <v>90</v>
      </c>
      <c r="E34" s="52" t="s">
        <v>24</v>
      </c>
      <c r="F34" s="257">
        <v>22000</v>
      </c>
      <c r="G34" s="50">
        <f>L34</f>
        <v>22000</v>
      </c>
      <c r="H34" s="236">
        <f t="shared" ref="H34:H39" si="2">G34-F34</f>
        <v>0</v>
      </c>
      <c r="I34" s="170" t="s">
        <v>71</v>
      </c>
      <c r="J34" s="139"/>
      <c r="K34" s="139"/>
      <c r="L34" s="132">
        <v>22000</v>
      </c>
    </row>
    <row r="35" spans="2:12" ht="17.25" customHeight="1" x14ac:dyDescent="0.2">
      <c r="B35" s="17"/>
      <c r="C35" s="201" t="s">
        <v>26</v>
      </c>
      <c r="D35" s="203" t="s">
        <v>19</v>
      </c>
      <c r="E35" s="203"/>
      <c r="F35" s="265">
        <v>71000</v>
      </c>
      <c r="G35" s="235">
        <f>L35</f>
        <v>71000</v>
      </c>
      <c r="H35" s="204">
        <f t="shared" si="2"/>
        <v>0</v>
      </c>
      <c r="I35" s="166" t="s">
        <v>20</v>
      </c>
      <c r="J35" s="133"/>
      <c r="K35" s="133"/>
      <c r="L35" s="127">
        <v>71000</v>
      </c>
    </row>
    <row r="36" spans="2:12" ht="17.25" customHeight="1" x14ac:dyDescent="0.2">
      <c r="B36" s="194"/>
      <c r="C36" s="201" t="s">
        <v>27</v>
      </c>
      <c r="D36" s="202" t="s">
        <v>17</v>
      </c>
      <c r="E36" s="203"/>
      <c r="F36" s="265">
        <v>10000</v>
      </c>
      <c r="G36" s="235">
        <v>10000</v>
      </c>
      <c r="H36" s="204">
        <f t="shared" si="2"/>
        <v>0</v>
      </c>
      <c r="I36" s="207"/>
      <c r="J36" s="126"/>
      <c r="K36" s="208"/>
      <c r="L36" s="127"/>
    </row>
    <row r="37" spans="2:12" ht="17.25" customHeight="1" x14ac:dyDescent="0.2">
      <c r="B37" s="17"/>
      <c r="C37" s="201" t="s">
        <v>91</v>
      </c>
      <c r="D37" s="210" t="s">
        <v>18</v>
      </c>
      <c r="E37" s="203"/>
      <c r="F37" s="265">
        <v>7000</v>
      </c>
      <c r="G37" s="235">
        <v>7000</v>
      </c>
      <c r="H37" s="204">
        <f t="shared" si="2"/>
        <v>0</v>
      </c>
      <c r="I37" s="207"/>
      <c r="J37" s="126"/>
      <c r="K37" s="209"/>
      <c r="L37" s="127"/>
    </row>
    <row r="38" spans="2:12" ht="17.25" customHeight="1" x14ac:dyDescent="0.2">
      <c r="B38" s="17"/>
      <c r="C38" s="201" t="s">
        <v>117</v>
      </c>
      <c r="D38" s="210" t="s">
        <v>45</v>
      </c>
      <c r="E38" s="203"/>
      <c r="F38" s="265">
        <v>5340</v>
      </c>
      <c r="G38" s="235">
        <v>10000</v>
      </c>
      <c r="H38" s="204">
        <f t="shared" si="2"/>
        <v>4660</v>
      </c>
      <c r="I38" s="207"/>
      <c r="J38" s="126"/>
      <c r="K38" s="209"/>
      <c r="L38" s="127"/>
    </row>
    <row r="39" spans="2:12" ht="17.25" customHeight="1" x14ac:dyDescent="0.2">
      <c r="B39" s="17"/>
      <c r="C39" s="201" t="s">
        <v>122</v>
      </c>
      <c r="D39" s="210" t="s">
        <v>118</v>
      </c>
      <c r="E39" s="203"/>
      <c r="F39" s="265">
        <v>130000</v>
      </c>
      <c r="G39" s="235">
        <v>20000</v>
      </c>
      <c r="H39" s="204">
        <f t="shared" si="2"/>
        <v>-110000</v>
      </c>
      <c r="I39" s="166" t="s">
        <v>135</v>
      </c>
      <c r="J39" s="126"/>
      <c r="K39" s="209"/>
      <c r="L39" s="127"/>
    </row>
    <row r="40" spans="2:12" ht="17.25" customHeight="1" x14ac:dyDescent="0.2">
      <c r="B40" s="12">
        <v>2</v>
      </c>
      <c r="C40" s="13" t="s">
        <v>25</v>
      </c>
      <c r="D40" s="13"/>
      <c r="E40" s="47"/>
      <c r="F40" s="256">
        <f>SUBTOTAL(9,F41:F65)</f>
        <v>1175300</v>
      </c>
      <c r="G40" s="48">
        <f>SUBTOTAL(9,G41:G65)</f>
        <v>1411300</v>
      </c>
      <c r="H40" s="15">
        <f>SUBTOTAL(9,H41:H65)</f>
        <v>236000</v>
      </c>
      <c r="I40" s="155"/>
      <c r="J40" s="120"/>
      <c r="K40" s="120"/>
      <c r="L40" s="128"/>
    </row>
    <row r="41" spans="2:12" ht="11.4" customHeight="1" x14ac:dyDescent="0.2">
      <c r="B41" s="17"/>
      <c r="C41" s="326" t="s">
        <v>5</v>
      </c>
      <c r="D41" s="328" t="s">
        <v>30</v>
      </c>
      <c r="E41" s="328"/>
      <c r="F41" s="344">
        <v>194000</v>
      </c>
      <c r="G41" s="342">
        <f>SUM(L41:L48)</f>
        <v>204000</v>
      </c>
      <c r="H41" s="332">
        <f>G41-F41</f>
        <v>10000</v>
      </c>
      <c r="I41" s="155" t="s">
        <v>92</v>
      </c>
      <c r="J41" s="120"/>
      <c r="K41" s="120"/>
      <c r="L41" s="122">
        <v>13000</v>
      </c>
    </row>
    <row r="42" spans="2:12" ht="11.4" customHeight="1" x14ac:dyDescent="0.2">
      <c r="B42" s="17"/>
      <c r="C42" s="327"/>
      <c r="D42" s="330"/>
      <c r="E42" s="330"/>
      <c r="F42" s="345"/>
      <c r="G42" s="343"/>
      <c r="H42" s="309"/>
      <c r="I42" s="119" t="s">
        <v>93</v>
      </c>
      <c r="J42" s="106"/>
      <c r="K42" s="106"/>
      <c r="L42" s="123">
        <v>15000</v>
      </c>
    </row>
    <row r="43" spans="2:12" ht="11.4" customHeight="1" x14ac:dyDescent="0.2">
      <c r="B43" s="17"/>
      <c r="C43" s="327"/>
      <c r="D43" s="330"/>
      <c r="E43" s="330"/>
      <c r="F43" s="345"/>
      <c r="G43" s="343"/>
      <c r="H43" s="309"/>
      <c r="I43" s="119" t="s">
        <v>94</v>
      </c>
      <c r="J43" s="106"/>
      <c r="K43" s="106"/>
      <c r="L43" s="123">
        <v>83000</v>
      </c>
    </row>
    <row r="44" spans="2:12" ht="11.4" customHeight="1" x14ac:dyDescent="0.2">
      <c r="B44" s="17"/>
      <c r="C44" s="327"/>
      <c r="D44" s="330"/>
      <c r="E44" s="330"/>
      <c r="F44" s="345"/>
      <c r="G44" s="343"/>
      <c r="H44" s="309"/>
      <c r="I44" s="119" t="s">
        <v>95</v>
      </c>
      <c r="J44" s="106"/>
      <c r="K44" s="106"/>
      <c r="L44" s="123">
        <v>21000</v>
      </c>
    </row>
    <row r="45" spans="2:12" ht="11.4" customHeight="1" x14ac:dyDescent="0.2">
      <c r="B45" s="17"/>
      <c r="C45" s="327"/>
      <c r="D45" s="330"/>
      <c r="E45" s="330"/>
      <c r="F45" s="345"/>
      <c r="G45" s="343"/>
      <c r="H45" s="309"/>
      <c r="I45" s="119" t="s">
        <v>96</v>
      </c>
      <c r="J45" s="106"/>
      <c r="K45" s="106"/>
      <c r="L45" s="123">
        <v>20000</v>
      </c>
    </row>
    <row r="46" spans="2:12" ht="11.4" customHeight="1" x14ac:dyDescent="0.2">
      <c r="B46" s="17"/>
      <c r="C46" s="327"/>
      <c r="D46" s="330"/>
      <c r="E46" s="330"/>
      <c r="F46" s="345"/>
      <c r="G46" s="343"/>
      <c r="H46" s="309"/>
      <c r="I46" s="119" t="s">
        <v>97</v>
      </c>
      <c r="J46" s="106"/>
      <c r="K46" s="106"/>
      <c r="L46" s="123">
        <v>12000</v>
      </c>
    </row>
    <row r="47" spans="2:12" ht="11.4" customHeight="1" x14ac:dyDescent="0.2">
      <c r="B47" s="17"/>
      <c r="C47" s="327"/>
      <c r="D47" s="330"/>
      <c r="E47" s="330"/>
      <c r="F47" s="345"/>
      <c r="G47" s="343"/>
      <c r="H47" s="309"/>
      <c r="I47" s="119" t="s">
        <v>98</v>
      </c>
      <c r="J47" s="106"/>
      <c r="K47" s="106"/>
      <c r="L47" s="123">
        <v>30000</v>
      </c>
    </row>
    <row r="48" spans="2:12" ht="11.4" customHeight="1" x14ac:dyDescent="0.2">
      <c r="B48" s="17"/>
      <c r="C48" s="327"/>
      <c r="D48" s="330"/>
      <c r="E48" s="330"/>
      <c r="F48" s="345"/>
      <c r="G48" s="343"/>
      <c r="H48" s="309"/>
      <c r="I48" s="119" t="s">
        <v>99</v>
      </c>
      <c r="J48" s="106"/>
      <c r="K48" s="106"/>
      <c r="L48" s="123">
        <v>10000</v>
      </c>
    </row>
    <row r="49" spans="2:12" ht="11.4" customHeight="1" x14ac:dyDescent="0.2">
      <c r="B49" s="17"/>
      <c r="C49" s="326" t="s">
        <v>7</v>
      </c>
      <c r="D49" s="328" t="s">
        <v>31</v>
      </c>
      <c r="E49" s="328"/>
      <c r="F49" s="344">
        <v>264300</v>
      </c>
      <c r="G49" s="342">
        <f>SUM(L49:L55)</f>
        <v>294300</v>
      </c>
      <c r="H49" s="332">
        <f>G49-F49</f>
        <v>30000</v>
      </c>
      <c r="I49" s="155" t="s">
        <v>100</v>
      </c>
      <c r="J49" s="120"/>
      <c r="K49" s="120"/>
      <c r="L49" s="122">
        <v>13600</v>
      </c>
    </row>
    <row r="50" spans="2:12" ht="11.4" customHeight="1" x14ac:dyDescent="0.2">
      <c r="B50" s="17"/>
      <c r="C50" s="327"/>
      <c r="D50" s="330"/>
      <c r="E50" s="330"/>
      <c r="F50" s="345"/>
      <c r="G50" s="343"/>
      <c r="H50" s="309"/>
      <c r="I50" s="119" t="s">
        <v>101</v>
      </c>
      <c r="J50" s="106"/>
      <c r="K50" s="106"/>
      <c r="L50" s="123">
        <v>57000</v>
      </c>
    </row>
    <row r="51" spans="2:12" ht="11.4" customHeight="1" x14ac:dyDescent="0.2">
      <c r="B51" s="17"/>
      <c r="C51" s="327"/>
      <c r="D51" s="330"/>
      <c r="E51" s="330"/>
      <c r="F51" s="345"/>
      <c r="G51" s="343"/>
      <c r="H51" s="309"/>
      <c r="I51" s="119" t="s">
        <v>102</v>
      </c>
      <c r="J51" s="106"/>
      <c r="K51" s="106"/>
      <c r="L51" s="123">
        <v>44000</v>
      </c>
    </row>
    <row r="52" spans="2:12" ht="11.4" customHeight="1" x14ac:dyDescent="0.2">
      <c r="B52" s="17"/>
      <c r="C52" s="327"/>
      <c r="D52" s="330"/>
      <c r="E52" s="330"/>
      <c r="F52" s="345"/>
      <c r="G52" s="343"/>
      <c r="H52" s="309"/>
      <c r="I52" s="119" t="s">
        <v>103</v>
      </c>
      <c r="J52" s="106"/>
      <c r="K52" s="106"/>
      <c r="L52" s="123">
        <v>70000</v>
      </c>
    </row>
    <row r="53" spans="2:12" ht="11.4" customHeight="1" x14ac:dyDescent="0.2">
      <c r="B53" s="17"/>
      <c r="C53" s="327"/>
      <c r="D53" s="330"/>
      <c r="E53" s="330"/>
      <c r="F53" s="345"/>
      <c r="G53" s="343"/>
      <c r="H53" s="309"/>
      <c r="I53" s="119" t="s">
        <v>104</v>
      </c>
      <c r="J53" s="106"/>
      <c r="K53" s="106"/>
      <c r="L53" s="123">
        <v>56000</v>
      </c>
    </row>
    <row r="54" spans="2:12" ht="11.4" customHeight="1" x14ac:dyDescent="0.2">
      <c r="B54" s="17"/>
      <c r="C54" s="327"/>
      <c r="D54" s="330"/>
      <c r="E54" s="330"/>
      <c r="F54" s="345"/>
      <c r="G54" s="343"/>
      <c r="H54" s="309"/>
      <c r="I54" s="119" t="s">
        <v>105</v>
      </c>
      <c r="J54" s="106"/>
      <c r="K54" s="106"/>
      <c r="L54" s="123">
        <v>23700</v>
      </c>
    </row>
    <row r="55" spans="2:12" ht="11.4" customHeight="1" x14ac:dyDescent="0.2">
      <c r="B55" s="17"/>
      <c r="C55" s="327"/>
      <c r="D55" s="330"/>
      <c r="E55" s="330"/>
      <c r="F55" s="345"/>
      <c r="G55" s="343"/>
      <c r="H55" s="309"/>
      <c r="I55" s="119" t="s">
        <v>106</v>
      </c>
      <c r="J55" s="106"/>
      <c r="K55" s="106"/>
      <c r="L55" s="123">
        <v>30000</v>
      </c>
    </row>
    <row r="56" spans="2:12" ht="11.4" customHeight="1" x14ac:dyDescent="0.2">
      <c r="B56" s="17"/>
      <c r="C56" s="326" t="s">
        <v>9</v>
      </c>
      <c r="D56" s="328" t="s">
        <v>80</v>
      </c>
      <c r="E56" s="328"/>
      <c r="F56" s="344">
        <v>280000</v>
      </c>
      <c r="G56" s="342">
        <f>SUM(L56:L58)</f>
        <v>200000</v>
      </c>
      <c r="H56" s="332">
        <f>G56-F56</f>
        <v>-80000</v>
      </c>
      <c r="I56" s="155" t="s">
        <v>107</v>
      </c>
      <c r="J56" s="120"/>
      <c r="K56" s="120"/>
      <c r="L56" s="122">
        <v>70000</v>
      </c>
    </row>
    <row r="57" spans="2:12" ht="11.4" customHeight="1" x14ac:dyDescent="0.2">
      <c r="B57" s="17"/>
      <c r="C57" s="327"/>
      <c r="D57" s="330"/>
      <c r="E57" s="330"/>
      <c r="F57" s="345"/>
      <c r="G57" s="343"/>
      <c r="H57" s="309"/>
      <c r="I57" s="119" t="s">
        <v>108</v>
      </c>
      <c r="J57" s="106"/>
      <c r="K57" s="106"/>
      <c r="L57" s="123">
        <v>60000</v>
      </c>
    </row>
    <row r="58" spans="2:12" ht="11.4" customHeight="1" x14ac:dyDescent="0.2">
      <c r="B58" s="17"/>
      <c r="C58" s="327"/>
      <c r="D58" s="330"/>
      <c r="E58" s="330"/>
      <c r="F58" s="345"/>
      <c r="G58" s="343"/>
      <c r="H58" s="309"/>
      <c r="I58" s="119" t="s">
        <v>109</v>
      </c>
      <c r="J58" s="106"/>
      <c r="K58" s="106"/>
      <c r="L58" s="123">
        <v>70000</v>
      </c>
    </row>
    <row r="59" spans="2:12" ht="11.4" customHeight="1" x14ac:dyDescent="0.2">
      <c r="B59" s="17"/>
      <c r="C59" s="326" t="s">
        <v>26</v>
      </c>
      <c r="D59" s="335" t="s">
        <v>81</v>
      </c>
      <c r="E59" s="335"/>
      <c r="F59" s="344">
        <v>397000</v>
      </c>
      <c r="G59" s="342">
        <f>SUM(L59:L63)</f>
        <v>693000</v>
      </c>
      <c r="H59" s="332">
        <f>G59-F59</f>
        <v>296000</v>
      </c>
      <c r="I59" s="155" t="s">
        <v>110</v>
      </c>
      <c r="J59" s="120"/>
      <c r="K59" s="120"/>
      <c r="L59" s="122">
        <v>33000</v>
      </c>
    </row>
    <row r="60" spans="2:12" ht="11.4" customHeight="1" x14ac:dyDescent="0.2">
      <c r="B60" s="17"/>
      <c r="C60" s="327"/>
      <c r="D60" s="337"/>
      <c r="E60" s="337"/>
      <c r="F60" s="345"/>
      <c r="G60" s="343"/>
      <c r="H60" s="309"/>
      <c r="I60" s="119" t="s">
        <v>111</v>
      </c>
      <c r="J60" s="106"/>
      <c r="K60" s="106"/>
      <c r="L60" s="123">
        <v>250000</v>
      </c>
    </row>
    <row r="61" spans="2:12" ht="11.4" customHeight="1" x14ac:dyDescent="0.2">
      <c r="B61" s="17"/>
      <c r="C61" s="327"/>
      <c r="D61" s="337"/>
      <c r="E61" s="337"/>
      <c r="F61" s="345"/>
      <c r="G61" s="343"/>
      <c r="H61" s="309"/>
      <c r="I61" s="119" t="s">
        <v>112</v>
      </c>
      <c r="J61" s="106"/>
      <c r="K61" s="106"/>
      <c r="L61" s="123">
        <v>150000</v>
      </c>
    </row>
    <row r="62" spans="2:12" ht="11.4" customHeight="1" x14ac:dyDescent="0.2">
      <c r="B62" s="17"/>
      <c r="C62" s="327"/>
      <c r="D62" s="337"/>
      <c r="E62" s="337"/>
      <c r="F62" s="345"/>
      <c r="G62" s="343"/>
      <c r="H62" s="309"/>
      <c r="I62" s="119" t="s">
        <v>113</v>
      </c>
      <c r="J62" s="106"/>
      <c r="K62" s="106"/>
      <c r="L62" s="123">
        <v>60000</v>
      </c>
    </row>
    <row r="63" spans="2:12" ht="11.4" customHeight="1" x14ac:dyDescent="0.2">
      <c r="B63" s="17"/>
      <c r="C63" s="327"/>
      <c r="D63" s="337"/>
      <c r="E63" s="337"/>
      <c r="F63" s="345"/>
      <c r="G63" s="343"/>
      <c r="H63" s="309"/>
      <c r="I63" s="119" t="s">
        <v>114</v>
      </c>
      <c r="J63" s="106"/>
      <c r="K63" s="106"/>
      <c r="L63" s="123">
        <v>200000</v>
      </c>
    </row>
    <row r="64" spans="2:12" ht="11.4" customHeight="1" x14ac:dyDescent="0.2">
      <c r="B64" s="17"/>
      <c r="C64" s="326" t="s">
        <v>27</v>
      </c>
      <c r="D64" s="328" t="s">
        <v>82</v>
      </c>
      <c r="E64" s="328"/>
      <c r="F64" s="344">
        <v>40000</v>
      </c>
      <c r="G64" s="342">
        <f>SUM(L64:L65)</f>
        <v>20000</v>
      </c>
      <c r="H64" s="332">
        <f>G64-F64</f>
        <v>-20000</v>
      </c>
      <c r="I64" s="155" t="s">
        <v>115</v>
      </c>
      <c r="J64" s="120"/>
      <c r="K64" s="120"/>
      <c r="L64" s="122">
        <v>10000</v>
      </c>
    </row>
    <row r="65" spans="2:12" ht="11.4" customHeight="1" x14ac:dyDescent="0.2">
      <c r="B65" s="17"/>
      <c r="C65" s="327"/>
      <c r="D65" s="339"/>
      <c r="E65" s="339"/>
      <c r="F65" s="345"/>
      <c r="G65" s="343"/>
      <c r="H65" s="309"/>
      <c r="I65" s="119" t="s">
        <v>116</v>
      </c>
      <c r="J65" s="106"/>
      <c r="K65" s="106"/>
      <c r="L65" s="123">
        <v>10000</v>
      </c>
    </row>
    <row r="66" spans="2:12" ht="17.25" customHeight="1" x14ac:dyDescent="0.2">
      <c r="B66" s="26">
        <v>3</v>
      </c>
      <c r="C66" s="27" t="s">
        <v>125</v>
      </c>
      <c r="D66" s="27"/>
      <c r="E66" s="56"/>
      <c r="F66" s="259">
        <v>50000</v>
      </c>
      <c r="G66" s="57">
        <v>50000</v>
      </c>
      <c r="H66" s="29">
        <f>G66-F66</f>
        <v>0</v>
      </c>
      <c r="I66" s="166" t="s">
        <v>127</v>
      </c>
      <c r="J66" s="133"/>
      <c r="K66" s="133"/>
      <c r="L66" s="145"/>
    </row>
    <row r="67" spans="2:12" ht="17.25" customHeight="1" x14ac:dyDescent="0.2">
      <c r="B67" s="26">
        <v>4</v>
      </c>
      <c r="C67" s="27" t="s">
        <v>126</v>
      </c>
      <c r="D67" s="27"/>
      <c r="E67" s="56"/>
      <c r="F67" s="259">
        <v>100000</v>
      </c>
      <c r="G67" s="57">
        <v>150000</v>
      </c>
      <c r="H67" s="29">
        <f>G67-F67</f>
        <v>50000</v>
      </c>
      <c r="I67" s="166" t="s">
        <v>128</v>
      </c>
      <c r="J67" s="133"/>
      <c r="K67" s="133"/>
      <c r="L67" s="145"/>
    </row>
    <row r="68" spans="2:12" ht="17.25" customHeight="1" thickBot="1" x14ac:dyDescent="0.25">
      <c r="B68" s="174">
        <v>5</v>
      </c>
      <c r="C68" s="278" t="s">
        <v>28</v>
      </c>
      <c r="D68" s="278"/>
      <c r="E68" s="278"/>
      <c r="F68" s="255">
        <f>F15-SUM(F19,F40,F66:F67)</f>
        <v>49554</v>
      </c>
      <c r="G68" s="177">
        <f>G15-SUM(G19,G40,G66:G67)</f>
        <v>13827</v>
      </c>
      <c r="H68" s="175">
        <f>G68-F68</f>
        <v>-35727</v>
      </c>
      <c r="I68" s="141"/>
      <c r="J68" s="142"/>
      <c r="K68" s="141"/>
      <c r="L68" s="122"/>
    </row>
    <row r="69" spans="2:12" ht="17.25" customHeight="1" thickTop="1" thickBot="1" x14ac:dyDescent="0.25">
      <c r="B69" s="296" t="s">
        <v>12</v>
      </c>
      <c r="C69" s="297"/>
      <c r="D69" s="297"/>
      <c r="E69" s="341"/>
      <c r="F69" s="260">
        <f>SUBTOTAL(9,F20:F68)</f>
        <v>2749894</v>
      </c>
      <c r="G69" s="58">
        <f>SUBTOTAL(9,G20:G68)</f>
        <v>2904827</v>
      </c>
      <c r="H69" s="31">
        <f>SUBTOTAL(9,H20:H68)</f>
        <v>154933</v>
      </c>
      <c r="I69" s="171"/>
      <c r="J69" s="146"/>
      <c r="K69" s="146"/>
      <c r="L69" s="147"/>
    </row>
    <row r="70" spans="2:12" ht="11.4" customHeight="1" x14ac:dyDescent="0.2">
      <c r="F70" s="36"/>
      <c r="G70" s="36"/>
      <c r="H70" s="36"/>
    </row>
    <row r="71" spans="2:12" ht="27.9" customHeight="1" x14ac:dyDescent="0.2">
      <c r="F71" s="36"/>
      <c r="G71" s="36"/>
      <c r="H71" s="36"/>
    </row>
    <row r="72" spans="2:12" ht="27.9" customHeight="1" x14ac:dyDescent="0.2">
      <c r="F72" s="36"/>
      <c r="G72" s="36"/>
      <c r="H72" s="36"/>
    </row>
    <row r="73" spans="2:12" ht="27.9" customHeight="1" x14ac:dyDescent="0.2">
      <c r="F73" s="36"/>
      <c r="G73" s="36"/>
      <c r="H73" s="36"/>
    </row>
    <row r="74" spans="2:12" ht="27.9" customHeight="1" x14ac:dyDescent="0.2">
      <c r="F74" s="36"/>
      <c r="G74" s="36"/>
      <c r="H74" s="36"/>
    </row>
    <row r="75" spans="2:12" ht="27.9" customHeight="1" x14ac:dyDescent="0.2">
      <c r="F75" s="36"/>
      <c r="G75" s="36"/>
      <c r="H75" s="36"/>
    </row>
    <row r="76" spans="2:12" ht="27.9" customHeight="1" x14ac:dyDescent="0.2">
      <c r="F76" s="36"/>
      <c r="G76" s="36"/>
      <c r="H76" s="36"/>
    </row>
    <row r="77" spans="2:12" ht="27.9" customHeight="1" x14ac:dyDescent="0.2">
      <c r="F77" s="36"/>
      <c r="G77" s="36"/>
      <c r="H77" s="36"/>
    </row>
    <row r="78" spans="2:12" ht="27.9" customHeight="1" x14ac:dyDescent="0.2">
      <c r="F78" s="36"/>
      <c r="G78" s="36"/>
      <c r="H78" s="36"/>
    </row>
    <row r="79" spans="2:12" ht="27.9" customHeight="1" x14ac:dyDescent="0.2">
      <c r="F79" s="36"/>
      <c r="G79" s="36"/>
      <c r="H79" s="36"/>
    </row>
    <row r="80" spans="2:12" ht="27.9" customHeight="1" x14ac:dyDescent="0.2">
      <c r="F80" s="36"/>
      <c r="G80" s="36"/>
      <c r="H80" s="36"/>
    </row>
    <row r="81" spans="6:8" ht="27.9" customHeight="1" x14ac:dyDescent="0.2">
      <c r="F81" s="36"/>
      <c r="G81" s="36"/>
      <c r="H81" s="36"/>
    </row>
    <row r="82" spans="6:8" ht="27.9" customHeight="1" x14ac:dyDescent="0.2">
      <c r="F82" s="36"/>
      <c r="G82" s="36"/>
      <c r="H82" s="36"/>
    </row>
    <row r="83" spans="6:8" ht="27.9" customHeight="1" x14ac:dyDescent="0.2">
      <c r="F83" s="36"/>
      <c r="G83" s="36"/>
      <c r="H83" s="36"/>
    </row>
    <row r="84" spans="6:8" ht="27.9" customHeight="1" x14ac:dyDescent="0.2">
      <c r="F84" s="36"/>
      <c r="G84" s="36"/>
      <c r="H84" s="36"/>
    </row>
    <row r="85" spans="6:8" ht="27.9" customHeight="1" x14ac:dyDescent="0.2">
      <c r="F85" s="36"/>
      <c r="G85" s="36"/>
      <c r="H85" s="36"/>
    </row>
    <row r="86" spans="6:8" ht="27.9" customHeight="1" x14ac:dyDescent="0.2">
      <c r="F86" s="36"/>
      <c r="G86" s="36"/>
      <c r="H86" s="36"/>
    </row>
    <row r="87" spans="6:8" ht="27.9" customHeight="1" x14ac:dyDescent="0.2">
      <c r="F87" s="36"/>
      <c r="G87" s="36"/>
      <c r="H87" s="36"/>
    </row>
    <row r="88" spans="6:8" ht="27.9" customHeight="1" x14ac:dyDescent="0.2">
      <c r="F88" s="36"/>
      <c r="G88" s="36"/>
      <c r="H88" s="36"/>
    </row>
    <row r="89" spans="6:8" ht="27.9" customHeight="1" x14ac:dyDescent="0.2">
      <c r="F89" s="36"/>
      <c r="G89" s="36"/>
      <c r="H89" s="36"/>
    </row>
  </sheetData>
  <mergeCells count="61">
    <mergeCell ref="B1:L1"/>
    <mergeCell ref="B3:E3"/>
    <mergeCell ref="I3:L3"/>
    <mergeCell ref="I4:L4"/>
    <mergeCell ref="B5:B6"/>
    <mergeCell ref="C5:E6"/>
    <mergeCell ref="G5:G6"/>
    <mergeCell ref="F5:F6"/>
    <mergeCell ref="H5:H6"/>
    <mergeCell ref="I8:L8"/>
    <mergeCell ref="I9:L9"/>
    <mergeCell ref="B13:B14"/>
    <mergeCell ref="C13:E14"/>
    <mergeCell ref="G13:G14"/>
    <mergeCell ref="F13:F14"/>
    <mergeCell ref="H13:H14"/>
    <mergeCell ref="B15:E15"/>
    <mergeCell ref="B18:E18"/>
    <mergeCell ref="I18:L18"/>
    <mergeCell ref="C20:C21"/>
    <mergeCell ref="D20:E21"/>
    <mergeCell ref="G20:G21"/>
    <mergeCell ref="F20:F21"/>
    <mergeCell ref="H20:H21"/>
    <mergeCell ref="D23:D29"/>
    <mergeCell ref="E23:E29"/>
    <mergeCell ref="G23:G29"/>
    <mergeCell ref="F23:F29"/>
    <mergeCell ref="H23:H29"/>
    <mergeCell ref="D32:D33"/>
    <mergeCell ref="E32:E33"/>
    <mergeCell ref="G32:G33"/>
    <mergeCell ref="F32:F33"/>
    <mergeCell ref="H32:H33"/>
    <mergeCell ref="C41:C48"/>
    <mergeCell ref="D41:E48"/>
    <mergeCell ref="G41:G48"/>
    <mergeCell ref="F41:F48"/>
    <mergeCell ref="H41:H48"/>
    <mergeCell ref="C49:C55"/>
    <mergeCell ref="D49:E55"/>
    <mergeCell ref="G49:G55"/>
    <mergeCell ref="F49:F55"/>
    <mergeCell ref="H49:H55"/>
    <mergeCell ref="C56:C58"/>
    <mergeCell ref="D56:E58"/>
    <mergeCell ref="G56:G58"/>
    <mergeCell ref="F56:F58"/>
    <mergeCell ref="H56:H58"/>
    <mergeCell ref="H64:H65"/>
    <mergeCell ref="C59:C63"/>
    <mergeCell ref="D59:E63"/>
    <mergeCell ref="G59:G63"/>
    <mergeCell ref="F59:F63"/>
    <mergeCell ref="H59:H63"/>
    <mergeCell ref="C68:E68"/>
    <mergeCell ref="B69:E69"/>
    <mergeCell ref="C64:C65"/>
    <mergeCell ref="D64:E65"/>
    <mergeCell ref="G64:G65"/>
    <mergeCell ref="F64:F65"/>
  </mergeCells>
  <phoneticPr fontId="1"/>
  <dataValidations count="1">
    <dataValidation imeMode="disabled" allowBlank="1" showInputMessage="1" showErrorMessage="1" sqref="H30:H32 H34:H39 F4:G5 H4:H5 F15:G17 H15:H17 F41:G89 H41:H89 F20:G20 H20 F22:G23 H22:H23 F8:G13 H8:H13 F30:G39" xr:uid="{E80781C6-22B2-43E1-8CC8-424DFAB6B523}"/>
  </dataValidations>
  <pageMargins left="0.59055118110236227" right="0.39370078740157483" top="0.39370078740157483" bottom="0.35433070866141736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1D77C-2E0E-4CCE-A733-C0938E2D16BF}">
  <sheetPr>
    <tabColor rgb="FFFF00FF"/>
    <pageSetUpPr fitToPage="1"/>
  </sheetPr>
  <dimension ref="B1:L91"/>
  <sheetViews>
    <sheetView showGridLines="0" zoomScaleNormal="100" workbookViewId="0">
      <selection activeCell="I8" sqref="I8:L8"/>
    </sheetView>
  </sheetViews>
  <sheetFormatPr defaultColWidth="9" defaultRowHeight="27.9" customHeight="1" x14ac:dyDescent="0.2"/>
  <cols>
    <col min="1" max="1" width="1.6640625" style="1" customWidth="1"/>
    <col min="2" max="2" width="2.6640625" style="35" customWidth="1"/>
    <col min="3" max="4" width="3.109375" style="1" customWidth="1"/>
    <col min="5" max="8" width="13.6640625" style="1" customWidth="1"/>
    <col min="9" max="12" width="9.6640625" style="1" customWidth="1"/>
    <col min="13" max="13" width="1.6640625" style="1" customWidth="1"/>
    <col min="14" max="16384" width="9" style="1"/>
  </cols>
  <sheetData>
    <row r="1" spans="2:12" ht="17.25" customHeight="1" x14ac:dyDescent="0.2">
      <c r="B1" s="269" t="s">
        <v>141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</row>
    <row r="2" spans="2:12" ht="17.25" customHeight="1" thickBot="1" x14ac:dyDescent="0.2">
      <c r="B2" s="2">
        <v>1</v>
      </c>
      <c r="C2" s="3" t="s">
        <v>0</v>
      </c>
      <c r="D2" s="3"/>
      <c r="I2" s="4"/>
      <c r="J2" s="4"/>
      <c r="K2" s="4"/>
      <c r="L2" s="178" t="s">
        <v>64</v>
      </c>
    </row>
    <row r="3" spans="2:12" ht="17.25" customHeight="1" thickTop="1" thickBot="1" x14ac:dyDescent="0.25">
      <c r="B3" s="270" t="s">
        <v>1</v>
      </c>
      <c r="C3" s="271"/>
      <c r="D3" s="271"/>
      <c r="E3" s="271"/>
      <c r="F3" s="6" t="s">
        <v>137</v>
      </c>
      <c r="G3" s="44" t="s">
        <v>32</v>
      </c>
      <c r="H3" s="238" t="s">
        <v>136</v>
      </c>
      <c r="I3" s="272" t="s">
        <v>2</v>
      </c>
      <c r="J3" s="272"/>
      <c r="K3" s="272"/>
      <c r="L3" s="273"/>
    </row>
    <row r="4" spans="2:12" ht="17.25" customHeight="1" thickTop="1" x14ac:dyDescent="0.2">
      <c r="B4" s="7">
        <v>1</v>
      </c>
      <c r="C4" s="8" t="s">
        <v>86</v>
      </c>
      <c r="D4" s="8"/>
      <c r="E4" s="9"/>
      <c r="F4" s="11">
        <v>218118</v>
      </c>
      <c r="G4" s="159">
        <v>218118</v>
      </c>
      <c r="H4" s="239">
        <f>G4-F4</f>
        <v>0</v>
      </c>
      <c r="I4" s="274" t="s">
        <v>142</v>
      </c>
      <c r="J4" s="274"/>
      <c r="K4" s="274"/>
      <c r="L4" s="275"/>
    </row>
    <row r="5" spans="2:12" ht="11.4" customHeight="1" x14ac:dyDescent="0.2">
      <c r="B5" s="276">
        <v>2</v>
      </c>
      <c r="C5" s="278" t="s">
        <v>3</v>
      </c>
      <c r="D5" s="278"/>
      <c r="E5" s="279"/>
      <c r="F5" s="282">
        <v>792500</v>
      </c>
      <c r="G5" s="286">
        <f>SUM(L5:L6)</f>
        <v>792500</v>
      </c>
      <c r="H5" s="284">
        <f>G5-F5</f>
        <v>0</v>
      </c>
      <c r="I5" s="155" t="s">
        <v>61</v>
      </c>
      <c r="J5" s="120"/>
      <c r="K5" s="121"/>
      <c r="L5" s="122">
        <v>570000</v>
      </c>
    </row>
    <row r="6" spans="2:12" ht="11.4" customHeight="1" x14ac:dyDescent="0.2">
      <c r="B6" s="277"/>
      <c r="C6" s="280"/>
      <c r="D6" s="280"/>
      <c r="E6" s="281"/>
      <c r="F6" s="283"/>
      <c r="G6" s="287"/>
      <c r="H6" s="285"/>
      <c r="I6" s="156" t="s">
        <v>62</v>
      </c>
      <c r="J6" s="124"/>
      <c r="K6" s="117"/>
      <c r="L6" s="125">
        <v>222500</v>
      </c>
    </row>
    <row r="7" spans="2:12" ht="17.25" customHeight="1" x14ac:dyDescent="0.2">
      <c r="B7" s="12">
        <v>3</v>
      </c>
      <c r="C7" s="13" t="s">
        <v>4</v>
      </c>
      <c r="D7" s="13"/>
      <c r="E7" s="14"/>
      <c r="F7" s="16">
        <f>SUBTOTAL(9,F8:F11)</f>
        <v>1520960</v>
      </c>
      <c r="G7" s="160">
        <f>SUBTOTAL(9,G8:G11)</f>
        <v>1619960</v>
      </c>
      <c r="H7" s="240">
        <f>SUBTOTAL(9,H8:H11)</f>
        <v>99000</v>
      </c>
      <c r="I7" s="155"/>
      <c r="J7" s="120"/>
      <c r="K7" s="120"/>
      <c r="L7" s="128"/>
    </row>
    <row r="8" spans="2:12" ht="17.25" customHeight="1" x14ac:dyDescent="0.2">
      <c r="B8" s="17"/>
      <c r="C8" s="18" t="s">
        <v>5</v>
      </c>
      <c r="D8" s="49" t="s">
        <v>6</v>
      </c>
      <c r="E8" s="188"/>
      <c r="F8" s="19">
        <v>1243000</v>
      </c>
      <c r="G8" s="161">
        <v>1243000</v>
      </c>
      <c r="H8" s="241">
        <f t="shared" ref="H8:H13" si="0">G8-F8</f>
        <v>0</v>
      </c>
      <c r="I8" s="288" t="s">
        <v>87</v>
      </c>
      <c r="J8" s="288"/>
      <c r="K8" s="288"/>
      <c r="L8" s="289"/>
    </row>
    <row r="9" spans="2:12" ht="17.25" customHeight="1" x14ac:dyDescent="0.2">
      <c r="B9" s="17"/>
      <c r="C9" s="20" t="s">
        <v>7</v>
      </c>
      <c r="D9" s="52" t="s">
        <v>8</v>
      </c>
      <c r="E9" s="189"/>
      <c r="F9" s="19">
        <v>150000</v>
      </c>
      <c r="G9" s="161">
        <v>150000</v>
      </c>
      <c r="H9" s="241">
        <f t="shared" si="0"/>
        <v>0</v>
      </c>
      <c r="I9" s="288" t="s">
        <v>88</v>
      </c>
      <c r="J9" s="288"/>
      <c r="K9" s="288"/>
      <c r="L9" s="289"/>
    </row>
    <row r="10" spans="2:12" ht="17.25" customHeight="1" x14ac:dyDescent="0.2">
      <c r="B10" s="22"/>
      <c r="C10" s="18" t="s">
        <v>9</v>
      </c>
      <c r="D10" s="49" t="s">
        <v>33</v>
      </c>
      <c r="E10" s="188"/>
      <c r="F10" s="19">
        <v>127960</v>
      </c>
      <c r="G10" s="161">
        <v>127960</v>
      </c>
      <c r="H10" s="241">
        <f t="shared" si="0"/>
        <v>0</v>
      </c>
      <c r="I10" s="157"/>
      <c r="J10" s="129"/>
      <c r="K10" s="129"/>
      <c r="L10" s="148"/>
    </row>
    <row r="11" spans="2:12" ht="17.25" customHeight="1" x14ac:dyDescent="0.2">
      <c r="B11" s="23"/>
      <c r="C11" s="24" t="s">
        <v>26</v>
      </c>
      <c r="D11" s="53" t="s">
        <v>74</v>
      </c>
      <c r="E11" s="190"/>
      <c r="F11" s="25">
        <v>0</v>
      </c>
      <c r="G11" s="162">
        <v>99000</v>
      </c>
      <c r="H11" s="242">
        <f t="shared" si="0"/>
        <v>99000</v>
      </c>
      <c r="I11" s="156" t="s">
        <v>75</v>
      </c>
      <c r="J11" s="124"/>
      <c r="K11" s="124"/>
      <c r="L11" s="149"/>
    </row>
    <row r="12" spans="2:12" ht="17.25" customHeight="1" x14ac:dyDescent="0.2">
      <c r="B12" s="26">
        <v>4</v>
      </c>
      <c r="C12" s="27" t="s">
        <v>10</v>
      </c>
      <c r="D12" s="27"/>
      <c r="E12" s="28"/>
      <c r="F12" s="30">
        <v>208000</v>
      </c>
      <c r="G12" s="163">
        <f>J12</f>
        <v>208000</v>
      </c>
      <c r="H12" s="243">
        <f t="shared" si="0"/>
        <v>0</v>
      </c>
      <c r="I12" s="156" t="s">
        <v>63</v>
      </c>
      <c r="J12" s="126">
        <v>208000</v>
      </c>
      <c r="K12" s="124"/>
      <c r="L12" s="150"/>
    </row>
    <row r="13" spans="2:12" ht="11.4" customHeight="1" x14ac:dyDescent="0.2">
      <c r="B13" s="276">
        <v>5</v>
      </c>
      <c r="C13" s="278" t="s">
        <v>11</v>
      </c>
      <c r="D13" s="278"/>
      <c r="E13" s="279"/>
      <c r="F13" s="282">
        <v>10316</v>
      </c>
      <c r="G13" s="286">
        <f>SUM(J13:J14,L13:L14)</f>
        <v>10316</v>
      </c>
      <c r="H13" s="284">
        <f t="shared" si="0"/>
        <v>0</v>
      </c>
      <c r="I13" s="151" t="s">
        <v>76</v>
      </c>
      <c r="J13" s="142">
        <v>3000</v>
      </c>
      <c r="K13" s="151" t="s">
        <v>76</v>
      </c>
      <c r="L13" s="122">
        <v>1200</v>
      </c>
    </row>
    <row r="14" spans="2:12" ht="11.4" customHeight="1" thickBot="1" x14ac:dyDescent="0.25">
      <c r="B14" s="290"/>
      <c r="C14" s="291"/>
      <c r="D14" s="291"/>
      <c r="E14" s="292"/>
      <c r="F14" s="293"/>
      <c r="G14" s="295"/>
      <c r="H14" s="294"/>
      <c r="I14" s="152" t="s">
        <v>76</v>
      </c>
      <c r="J14" s="143">
        <v>6106</v>
      </c>
      <c r="K14" s="152" t="s">
        <v>29</v>
      </c>
      <c r="L14" s="144">
        <v>10</v>
      </c>
    </row>
    <row r="15" spans="2:12" ht="17.25" customHeight="1" thickTop="1" thickBot="1" x14ac:dyDescent="0.25">
      <c r="B15" s="296" t="s">
        <v>12</v>
      </c>
      <c r="C15" s="297"/>
      <c r="D15" s="297"/>
      <c r="E15" s="297"/>
      <c r="F15" s="32">
        <f t="shared" ref="F15" si="1">SUBTOTAL(9,F4:F14)</f>
        <v>2749894</v>
      </c>
      <c r="G15" s="164">
        <f>SUBTOTAL(9,G4:G14)</f>
        <v>2848894</v>
      </c>
      <c r="H15" s="244">
        <f>SUBTOTAL(9,H4:H14)</f>
        <v>99000</v>
      </c>
      <c r="I15" s="158"/>
      <c r="J15" s="153"/>
      <c r="K15" s="153"/>
      <c r="L15" s="154"/>
    </row>
    <row r="16" spans="2:12" ht="3.75" customHeight="1" x14ac:dyDescent="0.2">
      <c r="F16" s="36"/>
      <c r="G16" s="36"/>
      <c r="H16" s="36"/>
    </row>
    <row r="17" spans="2:12" ht="17.25" customHeight="1" thickBot="1" x14ac:dyDescent="0.25">
      <c r="B17" s="2">
        <v>2</v>
      </c>
      <c r="C17" s="3" t="s">
        <v>13</v>
      </c>
      <c r="D17" s="3"/>
      <c r="F17" s="36"/>
      <c r="G17" s="36"/>
      <c r="H17" s="36"/>
    </row>
    <row r="18" spans="2:12" ht="17.25" customHeight="1" thickTop="1" thickBot="1" x14ac:dyDescent="0.25">
      <c r="B18" s="298" t="s">
        <v>1</v>
      </c>
      <c r="C18" s="299"/>
      <c r="D18" s="299"/>
      <c r="E18" s="299"/>
      <c r="F18" s="6" t="s">
        <v>137</v>
      </c>
      <c r="G18" s="191" t="s">
        <v>34</v>
      </c>
      <c r="H18" s="238" t="s">
        <v>136</v>
      </c>
      <c r="I18" s="272" t="s">
        <v>2</v>
      </c>
      <c r="J18" s="272"/>
      <c r="K18" s="272"/>
      <c r="L18" s="273"/>
    </row>
    <row r="19" spans="2:12" ht="17.25" customHeight="1" thickTop="1" x14ac:dyDescent="0.2">
      <c r="B19" s="37">
        <v>1</v>
      </c>
      <c r="C19" s="198" t="s">
        <v>16</v>
      </c>
      <c r="D19" s="199"/>
      <c r="E19" s="200"/>
      <c r="F19" s="213">
        <f>SUBTOTAL(9,F20:F40)</f>
        <v>1375040</v>
      </c>
      <c r="G19" s="214">
        <f>SUBTOTAL(9,G20:G40)</f>
        <v>1225596</v>
      </c>
      <c r="H19" s="250">
        <f>G19-F19</f>
        <v>-149444</v>
      </c>
      <c r="I19" s="192"/>
      <c r="J19" s="192"/>
      <c r="K19" s="192"/>
      <c r="L19" s="193"/>
    </row>
    <row r="20" spans="2:12" ht="11.4" customHeight="1" x14ac:dyDescent="0.2">
      <c r="B20" s="194"/>
      <c r="C20" s="300" t="s">
        <v>5</v>
      </c>
      <c r="D20" s="303" t="s">
        <v>14</v>
      </c>
      <c r="E20" s="304"/>
      <c r="F20" s="309">
        <v>155000</v>
      </c>
      <c r="G20" s="313">
        <f>SUM(J20:J22,L20:L22)</f>
        <v>94600</v>
      </c>
      <c r="H20" s="311">
        <f t="shared" ref="H20:H22" si="2">G20-F20</f>
        <v>-60400</v>
      </c>
      <c r="I20" s="114" t="s">
        <v>65</v>
      </c>
      <c r="J20" s="113">
        <v>0</v>
      </c>
      <c r="K20" s="114" t="s">
        <v>39</v>
      </c>
      <c r="L20" s="115">
        <v>9000</v>
      </c>
    </row>
    <row r="21" spans="2:12" ht="11.4" customHeight="1" x14ac:dyDescent="0.2">
      <c r="B21" s="195"/>
      <c r="C21" s="301"/>
      <c r="D21" s="305"/>
      <c r="E21" s="306"/>
      <c r="F21" s="309"/>
      <c r="G21" s="313"/>
      <c r="H21" s="311">
        <f t="shared" si="2"/>
        <v>0</v>
      </c>
      <c r="I21" s="114" t="s">
        <v>38</v>
      </c>
      <c r="J21" s="113">
        <v>39600</v>
      </c>
      <c r="K21" s="114" t="s">
        <v>40</v>
      </c>
      <c r="L21" s="115">
        <v>30000</v>
      </c>
    </row>
    <row r="22" spans="2:12" ht="11.4" customHeight="1" x14ac:dyDescent="0.2">
      <c r="B22" s="195"/>
      <c r="C22" s="302"/>
      <c r="D22" s="307"/>
      <c r="E22" s="308"/>
      <c r="F22" s="310"/>
      <c r="G22" s="314"/>
      <c r="H22" s="312">
        <f t="shared" si="2"/>
        <v>0</v>
      </c>
      <c r="I22" s="165"/>
      <c r="J22" s="116"/>
      <c r="K22" s="117" t="s">
        <v>77</v>
      </c>
      <c r="L22" s="118">
        <v>16000</v>
      </c>
    </row>
    <row r="23" spans="2:12" ht="17.25" customHeight="1" x14ac:dyDescent="0.2">
      <c r="B23" s="194"/>
      <c r="C23" s="221" t="s">
        <v>7</v>
      </c>
      <c r="D23" s="222" t="s">
        <v>15</v>
      </c>
      <c r="E23" s="223"/>
      <c r="F23" s="215">
        <f t="shared" ref="F23:H23" si="3">SUBTOTAL(9,F24:F31)</f>
        <v>874700</v>
      </c>
      <c r="G23" s="216">
        <f>SUBTOTAL(9,G24:G31)</f>
        <v>863700</v>
      </c>
      <c r="H23" s="245">
        <f t="shared" si="3"/>
        <v>-11000</v>
      </c>
      <c r="I23" s="119"/>
      <c r="J23" s="120"/>
      <c r="K23" s="121"/>
      <c r="L23" s="122"/>
    </row>
    <row r="24" spans="2:12" ht="11.4" customHeight="1" x14ac:dyDescent="0.2">
      <c r="B24" s="179"/>
      <c r="C24" s="196"/>
      <c r="D24" s="315" t="s">
        <v>89</v>
      </c>
      <c r="E24" s="317" t="s">
        <v>85</v>
      </c>
      <c r="F24" s="318">
        <v>583700</v>
      </c>
      <c r="G24" s="320">
        <f>SUM(L24:L30)</f>
        <v>583700</v>
      </c>
      <c r="H24" s="319">
        <f t="shared" ref="H24:H31" si="4">G24-F24</f>
        <v>0</v>
      </c>
      <c r="I24" s="168" t="s">
        <v>78</v>
      </c>
      <c r="J24" s="107"/>
      <c r="K24" s="180"/>
      <c r="L24" s="140">
        <v>63700</v>
      </c>
    </row>
    <row r="25" spans="2:12" ht="11.4" customHeight="1" x14ac:dyDescent="0.2">
      <c r="B25" s="179"/>
      <c r="C25" s="196"/>
      <c r="D25" s="316"/>
      <c r="E25" s="306"/>
      <c r="F25" s="309"/>
      <c r="G25" s="313"/>
      <c r="H25" s="311">
        <f t="shared" si="4"/>
        <v>0</v>
      </c>
      <c r="I25" s="119" t="s">
        <v>41</v>
      </c>
      <c r="J25" s="106"/>
      <c r="K25" s="114"/>
      <c r="L25" s="123">
        <v>60000</v>
      </c>
    </row>
    <row r="26" spans="2:12" ht="11.4" customHeight="1" x14ac:dyDescent="0.2">
      <c r="B26" s="179"/>
      <c r="C26" s="196"/>
      <c r="D26" s="316"/>
      <c r="E26" s="306"/>
      <c r="F26" s="309"/>
      <c r="G26" s="313"/>
      <c r="H26" s="311">
        <f t="shared" si="4"/>
        <v>0</v>
      </c>
      <c r="I26" s="119" t="s">
        <v>42</v>
      </c>
      <c r="J26" s="106"/>
      <c r="K26" s="114"/>
      <c r="L26" s="123">
        <v>80000</v>
      </c>
    </row>
    <row r="27" spans="2:12" ht="11.4" customHeight="1" x14ac:dyDescent="0.2">
      <c r="B27" s="179"/>
      <c r="C27" s="196"/>
      <c r="D27" s="316"/>
      <c r="E27" s="306"/>
      <c r="F27" s="309"/>
      <c r="G27" s="313"/>
      <c r="H27" s="311">
        <f t="shared" si="4"/>
        <v>0</v>
      </c>
      <c r="I27" s="119" t="s">
        <v>43</v>
      </c>
      <c r="J27" s="106"/>
      <c r="K27" s="114"/>
      <c r="L27" s="123">
        <v>60000</v>
      </c>
    </row>
    <row r="28" spans="2:12" ht="11.4" customHeight="1" x14ac:dyDescent="0.2">
      <c r="B28" s="179"/>
      <c r="C28" s="196"/>
      <c r="D28" s="316"/>
      <c r="E28" s="306"/>
      <c r="F28" s="309"/>
      <c r="G28" s="313"/>
      <c r="H28" s="311">
        <f t="shared" si="4"/>
        <v>0</v>
      </c>
      <c r="I28" s="119" t="s">
        <v>66</v>
      </c>
      <c r="J28" s="106"/>
      <c r="K28" s="114"/>
      <c r="L28" s="123">
        <v>50000</v>
      </c>
    </row>
    <row r="29" spans="2:12" ht="11.4" customHeight="1" x14ac:dyDescent="0.2">
      <c r="B29" s="179"/>
      <c r="C29" s="196"/>
      <c r="D29" s="316"/>
      <c r="E29" s="306"/>
      <c r="F29" s="309"/>
      <c r="G29" s="313"/>
      <c r="H29" s="311">
        <f t="shared" si="4"/>
        <v>0</v>
      </c>
      <c r="I29" s="119" t="s">
        <v>67</v>
      </c>
      <c r="J29" s="106"/>
      <c r="K29" s="114"/>
      <c r="L29" s="123">
        <v>6000</v>
      </c>
    </row>
    <row r="30" spans="2:12" ht="11.4" customHeight="1" x14ac:dyDescent="0.2">
      <c r="B30" s="179"/>
      <c r="C30" s="196"/>
      <c r="D30" s="316"/>
      <c r="E30" s="306"/>
      <c r="F30" s="309"/>
      <c r="G30" s="313"/>
      <c r="H30" s="311">
        <f t="shared" si="4"/>
        <v>0</v>
      </c>
      <c r="I30" s="119" t="s">
        <v>68</v>
      </c>
      <c r="J30" s="106"/>
      <c r="K30" s="114"/>
      <c r="L30" s="123">
        <v>264000</v>
      </c>
    </row>
    <row r="31" spans="2:12" ht="17.25" customHeight="1" x14ac:dyDescent="0.2">
      <c r="B31" s="179"/>
      <c r="C31" s="197"/>
      <c r="D31" s="181" t="s">
        <v>90</v>
      </c>
      <c r="E31" s="182" t="s">
        <v>121</v>
      </c>
      <c r="F31" s="184">
        <v>291000</v>
      </c>
      <c r="G31" s="185">
        <f>J31+L31</f>
        <v>280000</v>
      </c>
      <c r="H31" s="246">
        <f t="shared" si="4"/>
        <v>-11000</v>
      </c>
      <c r="I31" s="131" t="s">
        <v>121</v>
      </c>
      <c r="J31" s="130">
        <v>280000</v>
      </c>
      <c r="K31" s="131" t="s">
        <v>44</v>
      </c>
      <c r="L31" s="132">
        <v>0</v>
      </c>
    </row>
    <row r="32" spans="2:12" ht="17.25" customHeight="1" x14ac:dyDescent="0.2">
      <c r="B32" s="179"/>
      <c r="C32" s="224" t="s">
        <v>9</v>
      </c>
      <c r="D32" s="225" t="s">
        <v>21</v>
      </c>
      <c r="E32" s="226"/>
      <c r="F32" s="218">
        <f>SUBTOTAL(9,F33:F35)</f>
        <v>122000</v>
      </c>
      <c r="G32" s="219">
        <f>SUBTOTAL(9,G33:G35)</f>
        <v>37000</v>
      </c>
      <c r="H32" s="247">
        <f>SUBTOTAL(9,H33:H35)</f>
        <v>-85000</v>
      </c>
      <c r="I32" s="167"/>
      <c r="J32" s="134"/>
      <c r="K32" s="134"/>
      <c r="L32" s="135"/>
    </row>
    <row r="33" spans="2:12" s="108" customFormat="1" ht="11.4" customHeight="1" x14ac:dyDescent="0.2">
      <c r="B33" s="109"/>
      <c r="C33" s="227"/>
      <c r="D33" s="315" t="s">
        <v>89</v>
      </c>
      <c r="E33" s="317" t="s">
        <v>22</v>
      </c>
      <c r="F33" s="318">
        <v>100000</v>
      </c>
      <c r="G33" s="320">
        <v>15000</v>
      </c>
      <c r="H33" s="319">
        <f t="shared" ref="H33:H40" si="5">G33-F33</f>
        <v>-85000</v>
      </c>
      <c r="I33" s="168" t="s">
        <v>23</v>
      </c>
      <c r="J33" s="107"/>
      <c r="K33" s="107"/>
      <c r="L33" s="136">
        <v>0</v>
      </c>
    </row>
    <row r="34" spans="2:12" s="108" customFormat="1" ht="11.4" customHeight="1" x14ac:dyDescent="0.2">
      <c r="B34" s="109"/>
      <c r="C34" s="227"/>
      <c r="D34" s="321"/>
      <c r="E34" s="322"/>
      <c r="F34" s="323"/>
      <c r="G34" s="325"/>
      <c r="H34" s="324">
        <f t="shared" si="5"/>
        <v>0</v>
      </c>
      <c r="I34" s="169" t="s">
        <v>79</v>
      </c>
      <c r="J34" s="137"/>
      <c r="K34" s="137"/>
      <c r="L34" s="138">
        <v>15000</v>
      </c>
    </row>
    <row r="35" spans="2:12" ht="17.25" customHeight="1" x14ac:dyDescent="0.2">
      <c r="B35" s="40"/>
      <c r="C35" s="211"/>
      <c r="D35" s="20" t="s">
        <v>90</v>
      </c>
      <c r="E35" s="21" t="s">
        <v>24</v>
      </c>
      <c r="F35" s="19">
        <v>22000</v>
      </c>
      <c r="G35" s="173">
        <v>22000</v>
      </c>
      <c r="H35" s="241">
        <f t="shared" si="5"/>
        <v>0</v>
      </c>
      <c r="I35" s="170" t="s">
        <v>71</v>
      </c>
      <c r="J35" s="139"/>
      <c r="K35" s="139"/>
      <c r="L35" s="132">
        <v>22000</v>
      </c>
    </row>
    <row r="36" spans="2:12" ht="17.25" customHeight="1" x14ac:dyDescent="0.2">
      <c r="B36" s="17"/>
      <c r="C36" s="201" t="s">
        <v>26</v>
      </c>
      <c r="D36" s="203" t="s">
        <v>19</v>
      </c>
      <c r="E36" s="202"/>
      <c r="F36" s="205">
        <v>71000</v>
      </c>
      <c r="G36" s="220">
        <v>69870</v>
      </c>
      <c r="H36" s="248">
        <f t="shared" si="5"/>
        <v>-1130</v>
      </c>
      <c r="I36" s="166" t="s">
        <v>20</v>
      </c>
      <c r="J36" s="133"/>
      <c r="K36" s="133"/>
      <c r="L36" s="127">
        <v>69870</v>
      </c>
    </row>
    <row r="37" spans="2:12" ht="17.25" customHeight="1" x14ac:dyDescent="0.2">
      <c r="B37" s="194"/>
      <c r="C37" s="201" t="s">
        <v>27</v>
      </c>
      <c r="D37" s="202" t="s">
        <v>17</v>
      </c>
      <c r="E37" s="203"/>
      <c r="F37" s="205">
        <v>10000</v>
      </c>
      <c r="G37" s="206">
        <f>J37</f>
        <v>20306</v>
      </c>
      <c r="H37" s="248">
        <f t="shared" si="5"/>
        <v>10306</v>
      </c>
      <c r="I37" s="207" t="s">
        <v>72</v>
      </c>
      <c r="J37" s="126">
        <v>20306</v>
      </c>
      <c r="K37" s="208"/>
      <c r="L37" s="127"/>
    </row>
    <row r="38" spans="2:12" ht="17.25" customHeight="1" x14ac:dyDescent="0.2">
      <c r="B38" s="17"/>
      <c r="C38" s="201" t="s">
        <v>91</v>
      </c>
      <c r="D38" s="210" t="s">
        <v>18</v>
      </c>
      <c r="E38" s="202"/>
      <c r="F38" s="205">
        <v>7000</v>
      </c>
      <c r="G38" s="206">
        <f>J38+L38</f>
        <v>4780</v>
      </c>
      <c r="H38" s="248">
        <f t="shared" si="5"/>
        <v>-2220</v>
      </c>
      <c r="I38" s="207" t="s">
        <v>70</v>
      </c>
      <c r="J38" s="126">
        <v>4200</v>
      </c>
      <c r="K38" s="209" t="s">
        <v>69</v>
      </c>
      <c r="L38" s="127">
        <v>580</v>
      </c>
    </row>
    <row r="39" spans="2:12" ht="17.25" customHeight="1" x14ac:dyDescent="0.2">
      <c r="B39" s="17"/>
      <c r="C39" s="201" t="s">
        <v>117</v>
      </c>
      <c r="D39" s="210" t="s">
        <v>45</v>
      </c>
      <c r="E39" s="202"/>
      <c r="F39" s="205">
        <v>5340</v>
      </c>
      <c r="G39" s="206">
        <f>J39+L39</f>
        <v>5340</v>
      </c>
      <c r="H39" s="248">
        <f t="shared" si="5"/>
        <v>0</v>
      </c>
      <c r="I39" s="207" t="s">
        <v>123</v>
      </c>
      <c r="J39" s="126">
        <v>5000</v>
      </c>
      <c r="K39" s="209" t="s">
        <v>124</v>
      </c>
      <c r="L39" s="127">
        <v>340</v>
      </c>
    </row>
    <row r="40" spans="2:12" ht="17.25" customHeight="1" x14ac:dyDescent="0.2">
      <c r="B40" s="17"/>
      <c r="C40" s="201" t="s">
        <v>122</v>
      </c>
      <c r="D40" s="210" t="s">
        <v>118</v>
      </c>
      <c r="E40" s="202"/>
      <c r="F40" s="205">
        <v>130000</v>
      </c>
      <c r="G40" s="206">
        <f>J40+L40</f>
        <v>130000</v>
      </c>
      <c r="H40" s="248">
        <f t="shared" si="5"/>
        <v>0</v>
      </c>
      <c r="I40" s="207" t="s">
        <v>119</v>
      </c>
      <c r="J40" s="126">
        <v>100000</v>
      </c>
      <c r="K40" s="209" t="s">
        <v>120</v>
      </c>
      <c r="L40" s="127">
        <v>30000</v>
      </c>
    </row>
    <row r="41" spans="2:12" ht="17.25" customHeight="1" x14ac:dyDescent="0.2">
      <c r="B41" s="12">
        <v>2</v>
      </c>
      <c r="C41" s="13" t="s">
        <v>25</v>
      </c>
      <c r="D41" s="13"/>
      <c r="E41" s="14"/>
      <c r="F41" s="15">
        <f>SUBTOTAL(9,F42:F66)</f>
        <v>1175300</v>
      </c>
      <c r="G41" s="160">
        <f>SUBTOTAL(9,G42:G66)</f>
        <v>1264309</v>
      </c>
      <c r="H41" s="240">
        <f>SUBTOTAL(9,H42:H66)</f>
        <v>89009</v>
      </c>
      <c r="I41" s="155"/>
      <c r="J41" s="120"/>
      <c r="K41" s="120"/>
      <c r="L41" s="128"/>
    </row>
    <row r="42" spans="2:12" ht="11.4" customHeight="1" x14ac:dyDescent="0.2">
      <c r="B42" s="17"/>
      <c r="C42" s="326" t="s">
        <v>5</v>
      </c>
      <c r="D42" s="328" t="s">
        <v>30</v>
      </c>
      <c r="E42" s="329"/>
      <c r="F42" s="332">
        <v>194000</v>
      </c>
      <c r="G42" s="334">
        <f>SUM(L42:L49)</f>
        <v>217293</v>
      </c>
      <c r="H42" s="333">
        <f t="shared" ref="H42:H69" si="6">G42-F42</f>
        <v>23293</v>
      </c>
      <c r="I42" s="155" t="s">
        <v>92</v>
      </c>
      <c r="J42" s="120"/>
      <c r="K42" s="120"/>
      <c r="L42" s="122">
        <v>18000</v>
      </c>
    </row>
    <row r="43" spans="2:12" ht="11.4" customHeight="1" x14ac:dyDescent="0.2">
      <c r="B43" s="17"/>
      <c r="C43" s="327"/>
      <c r="D43" s="330"/>
      <c r="E43" s="331"/>
      <c r="F43" s="309"/>
      <c r="G43" s="313"/>
      <c r="H43" s="311">
        <f t="shared" si="6"/>
        <v>0</v>
      </c>
      <c r="I43" s="119" t="s">
        <v>93</v>
      </c>
      <c r="J43" s="106"/>
      <c r="K43" s="106"/>
      <c r="L43" s="123">
        <v>50000</v>
      </c>
    </row>
    <row r="44" spans="2:12" ht="11.4" customHeight="1" x14ac:dyDescent="0.2">
      <c r="B44" s="17"/>
      <c r="C44" s="327"/>
      <c r="D44" s="330"/>
      <c r="E44" s="331"/>
      <c r="F44" s="309"/>
      <c r="G44" s="313"/>
      <c r="H44" s="311">
        <f t="shared" si="6"/>
        <v>0</v>
      </c>
      <c r="I44" s="119" t="s">
        <v>94</v>
      </c>
      <c r="J44" s="106"/>
      <c r="K44" s="106"/>
      <c r="L44" s="123">
        <v>49356</v>
      </c>
    </row>
    <row r="45" spans="2:12" ht="11.4" customHeight="1" x14ac:dyDescent="0.2">
      <c r="B45" s="17"/>
      <c r="C45" s="327"/>
      <c r="D45" s="330"/>
      <c r="E45" s="331"/>
      <c r="F45" s="309"/>
      <c r="G45" s="313"/>
      <c r="H45" s="311">
        <f t="shared" si="6"/>
        <v>0</v>
      </c>
      <c r="I45" s="119" t="s">
        <v>95</v>
      </c>
      <c r="J45" s="106"/>
      <c r="K45" s="106"/>
      <c r="L45" s="123">
        <v>18000</v>
      </c>
    </row>
    <row r="46" spans="2:12" ht="11.4" customHeight="1" x14ac:dyDescent="0.2">
      <c r="B46" s="17"/>
      <c r="C46" s="327"/>
      <c r="D46" s="330"/>
      <c r="E46" s="331"/>
      <c r="F46" s="309"/>
      <c r="G46" s="313"/>
      <c r="H46" s="311">
        <f t="shared" si="6"/>
        <v>0</v>
      </c>
      <c r="I46" s="119" t="s">
        <v>96</v>
      </c>
      <c r="J46" s="106"/>
      <c r="K46" s="106"/>
      <c r="L46" s="123">
        <v>21528</v>
      </c>
    </row>
    <row r="47" spans="2:12" ht="11.4" customHeight="1" x14ac:dyDescent="0.2">
      <c r="B47" s="17"/>
      <c r="C47" s="327"/>
      <c r="D47" s="330"/>
      <c r="E47" s="331"/>
      <c r="F47" s="309"/>
      <c r="G47" s="313"/>
      <c r="H47" s="311">
        <f t="shared" si="6"/>
        <v>0</v>
      </c>
      <c r="I47" s="119" t="s">
        <v>97</v>
      </c>
      <c r="J47" s="106"/>
      <c r="K47" s="106"/>
      <c r="L47" s="123">
        <v>3000</v>
      </c>
    </row>
    <row r="48" spans="2:12" ht="11.4" customHeight="1" x14ac:dyDescent="0.2">
      <c r="B48" s="17"/>
      <c r="C48" s="327"/>
      <c r="D48" s="330"/>
      <c r="E48" s="331"/>
      <c r="F48" s="309"/>
      <c r="G48" s="313"/>
      <c r="H48" s="311">
        <f t="shared" si="6"/>
        <v>0</v>
      </c>
      <c r="I48" s="119" t="s">
        <v>98</v>
      </c>
      <c r="J48" s="106"/>
      <c r="K48" s="106"/>
      <c r="L48" s="123">
        <v>27409</v>
      </c>
    </row>
    <row r="49" spans="2:12" ht="11.4" customHeight="1" x14ac:dyDescent="0.2">
      <c r="B49" s="17"/>
      <c r="C49" s="327"/>
      <c r="D49" s="330"/>
      <c r="E49" s="331"/>
      <c r="F49" s="309"/>
      <c r="G49" s="313"/>
      <c r="H49" s="311">
        <f t="shared" si="6"/>
        <v>0</v>
      </c>
      <c r="I49" s="119" t="s">
        <v>99</v>
      </c>
      <c r="J49" s="106"/>
      <c r="K49" s="106"/>
      <c r="L49" s="123">
        <v>30000</v>
      </c>
    </row>
    <row r="50" spans="2:12" ht="11.4" customHeight="1" x14ac:dyDescent="0.2">
      <c r="B50" s="17"/>
      <c r="C50" s="326" t="s">
        <v>7</v>
      </c>
      <c r="D50" s="328" t="s">
        <v>31</v>
      </c>
      <c r="E50" s="329"/>
      <c r="F50" s="332">
        <v>264300</v>
      </c>
      <c r="G50" s="334">
        <v>214411</v>
      </c>
      <c r="H50" s="333">
        <f t="shared" si="6"/>
        <v>-49889</v>
      </c>
      <c r="I50" s="155" t="s">
        <v>100</v>
      </c>
      <c r="J50" s="120"/>
      <c r="K50" s="120"/>
      <c r="L50" s="122">
        <v>15000</v>
      </c>
    </row>
    <row r="51" spans="2:12" ht="11.4" customHeight="1" x14ac:dyDescent="0.2">
      <c r="B51" s="17"/>
      <c r="C51" s="327"/>
      <c r="D51" s="330"/>
      <c r="E51" s="331"/>
      <c r="F51" s="309"/>
      <c r="G51" s="313"/>
      <c r="H51" s="311">
        <f t="shared" si="6"/>
        <v>0</v>
      </c>
      <c r="I51" s="119" t="s">
        <v>101</v>
      </c>
      <c r="J51" s="106"/>
      <c r="K51" s="106"/>
      <c r="L51" s="123">
        <v>38546</v>
      </c>
    </row>
    <row r="52" spans="2:12" ht="11.4" customHeight="1" x14ac:dyDescent="0.2">
      <c r="B52" s="17"/>
      <c r="C52" s="327"/>
      <c r="D52" s="330"/>
      <c r="E52" s="331"/>
      <c r="F52" s="309"/>
      <c r="G52" s="313"/>
      <c r="H52" s="311">
        <f t="shared" si="6"/>
        <v>0</v>
      </c>
      <c r="I52" s="119" t="s">
        <v>102</v>
      </c>
      <c r="J52" s="106"/>
      <c r="K52" s="106"/>
      <c r="L52" s="123">
        <v>46815</v>
      </c>
    </row>
    <row r="53" spans="2:12" ht="11.4" customHeight="1" x14ac:dyDescent="0.2">
      <c r="B53" s="17"/>
      <c r="C53" s="327"/>
      <c r="D53" s="330"/>
      <c r="E53" s="331"/>
      <c r="F53" s="309"/>
      <c r="G53" s="313"/>
      <c r="H53" s="311">
        <f t="shared" si="6"/>
        <v>0</v>
      </c>
      <c r="I53" s="119" t="s">
        <v>103</v>
      </c>
      <c r="J53" s="106"/>
      <c r="K53" s="106"/>
      <c r="L53" s="123">
        <v>7000</v>
      </c>
    </row>
    <row r="54" spans="2:12" ht="11.4" customHeight="1" x14ac:dyDescent="0.2">
      <c r="B54" s="17"/>
      <c r="C54" s="327"/>
      <c r="D54" s="330"/>
      <c r="E54" s="331"/>
      <c r="F54" s="309"/>
      <c r="G54" s="313"/>
      <c r="H54" s="311">
        <f t="shared" si="6"/>
        <v>0</v>
      </c>
      <c r="I54" s="119" t="s">
        <v>104</v>
      </c>
      <c r="J54" s="106"/>
      <c r="K54" s="106"/>
      <c r="L54" s="123">
        <v>67500</v>
      </c>
    </row>
    <row r="55" spans="2:12" ht="11.4" customHeight="1" x14ac:dyDescent="0.2">
      <c r="B55" s="17"/>
      <c r="C55" s="327"/>
      <c r="D55" s="330"/>
      <c r="E55" s="331"/>
      <c r="F55" s="309"/>
      <c r="G55" s="313"/>
      <c r="H55" s="311">
        <f t="shared" si="6"/>
        <v>0</v>
      </c>
      <c r="I55" s="119" t="s">
        <v>105</v>
      </c>
      <c r="J55" s="106"/>
      <c r="K55" s="106"/>
      <c r="L55" s="123">
        <v>18550</v>
      </c>
    </row>
    <row r="56" spans="2:12" ht="11.4" customHeight="1" x14ac:dyDescent="0.2">
      <c r="B56" s="17"/>
      <c r="C56" s="327"/>
      <c r="D56" s="330"/>
      <c r="E56" s="331"/>
      <c r="F56" s="309"/>
      <c r="G56" s="313"/>
      <c r="H56" s="311">
        <f t="shared" si="6"/>
        <v>0</v>
      </c>
      <c r="I56" s="119" t="s">
        <v>106</v>
      </c>
      <c r="J56" s="106"/>
      <c r="K56" s="106"/>
      <c r="L56" s="123">
        <v>21000</v>
      </c>
    </row>
    <row r="57" spans="2:12" ht="11.4" customHeight="1" x14ac:dyDescent="0.2">
      <c r="B57" s="17"/>
      <c r="C57" s="326" t="s">
        <v>9</v>
      </c>
      <c r="D57" s="328" t="s">
        <v>80</v>
      </c>
      <c r="E57" s="329"/>
      <c r="F57" s="332">
        <v>280000</v>
      </c>
      <c r="G57" s="334">
        <f>SUM(L57:L59)</f>
        <v>299294</v>
      </c>
      <c r="H57" s="333">
        <f t="shared" si="6"/>
        <v>19294</v>
      </c>
      <c r="I57" s="155" t="s">
        <v>107</v>
      </c>
      <c r="J57" s="120"/>
      <c r="K57" s="120"/>
      <c r="L57" s="122">
        <v>88159</v>
      </c>
    </row>
    <row r="58" spans="2:12" ht="11.4" customHeight="1" x14ac:dyDescent="0.2">
      <c r="B58" s="17"/>
      <c r="C58" s="327"/>
      <c r="D58" s="330"/>
      <c r="E58" s="331"/>
      <c r="F58" s="309"/>
      <c r="G58" s="313"/>
      <c r="H58" s="311">
        <f t="shared" si="6"/>
        <v>0</v>
      </c>
      <c r="I58" s="119" t="s">
        <v>108</v>
      </c>
      <c r="J58" s="106"/>
      <c r="K58" s="106"/>
      <c r="L58" s="123">
        <v>55000</v>
      </c>
    </row>
    <row r="59" spans="2:12" ht="11.4" customHeight="1" x14ac:dyDescent="0.2">
      <c r="B59" s="17"/>
      <c r="C59" s="327"/>
      <c r="D59" s="330"/>
      <c r="E59" s="331"/>
      <c r="F59" s="309"/>
      <c r="G59" s="313"/>
      <c r="H59" s="311">
        <f t="shared" si="6"/>
        <v>0</v>
      </c>
      <c r="I59" s="119" t="s">
        <v>109</v>
      </c>
      <c r="J59" s="106"/>
      <c r="K59" s="106"/>
      <c r="L59" s="123">
        <v>156135</v>
      </c>
    </row>
    <row r="60" spans="2:12" ht="11.4" customHeight="1" x14ac:dyDescent="0.2">
      <c r="B60" s="17"/>
      <c r="C60" s="326" t="s">
        <v>26</v>
      </c>
      <c r="D60" s="335" t="s">
        <v>81</v>
      </c>
      <c r="E60" s="336"/>
      <c r="F60" s="332">
        <v>397000</v>
      </c>
      <c r="G60" s="334">
        <f>SUM(L60:L64)</f>
        <v>491811</v>
      </c>
      <c r="H60" s="333">
        <f t="shared" si="6"/>
        <v>94811</v>
      </c>
      <c r="I60" s="155" t="s">
        <v>110</v>
      </c>
      <c r="J60" s="120"/>
      <c r="K60" s="120"/>
      <c r="L60" s="122">
        <v>19000</v>
      </c>
    </row>
    <row r="61" spans="2:12" ht="11.4" customHeight="1" x14ac:dyDescent="0.2">
      <c r="B61" s="17"/>
      <c r="C61" s="327"/>
      <c r="D61" s="337"/>
      <c r="E61" s="338"/>
      <c r="F61" s="309"/>
      <c r="G61" s="313"/>
      <c r="H61" s="311">
        <f t="shared" si="6"/>
        <v>0</v>
      </c>
      <c r="I61" s="119" t="s">
        <v>111</v>
      </c>
      <c r="J61" s="106"/>
      <c r="K61" s="106"/>
      <c r="L61" s="123">
        <v>27500</v>
      </c>
    </row>
    <row r="62" spans="2:12" ht="11.4" customHeight="1" x14ac:dyDescent="0.2">
      <c r="B62" s="17"/>
      <c r="C62" s="327"/>
      <c r="D62" s="337"/>
      <c r="E62" s="338"/>
      <c r="F62" s="309"/>
      <c r="G62" s="313"/>
      <c r="H62" s="311">
        <f t="shared" si="6"/>
        <v>0</v>
      </c>
      <c r="I62" s="119" t="s">
        <v>112</v>
      </c>
      <c r="J62" s="106"/>
      <c r="K62" s="106"/>
      <c r="L62" s="123">
        <v>150000</v>
      </c>
    </row>
    <row r="63" spans="2:12" ht="11.4" customHeight="1" x14ac:dyDescent="0.2">
      <c r="B63" s="17"/>
      <c r="C63" s="327"/>
      <c r="D63" s="337"/>
      <c r="E63" s="338"/>
      <c r="F63" s="309"/>
      <c r="G63" s="313"/>
      <c r="H63" s="311">
        <f t="shared" si="6"/>
        <v>0</v>
      </c>
      <c r="I63" s="119" t="s">
        <v>113</v>
      </c>
      <c r="J63" s="106"/>
      <c r="K63" s="106"/>
      <c r="L63" s="123">
        <v>164432</v>
      </c>
    </row>
    <row r="64" spans="2:12" ht="11.4" customHeight="1" x14ac:dyDescent="0.2">
      <c r="B64" s="17"/>
      <c r="C64" s="327"/>
      <c r="D64" s="337"/>
      <c r="E64" s="338"/>
      <c r="F64" s="309"/>
      <c r="G64" s="313"/>
      <c r="H64" s="311">
        <f t="shared" si="6"/>
        <v>0</v>
      </c>
      <c r="I64" s="119" t="s">
        <v>114</v>
      </c>
      <c r="J64" s="106"/>
      <c r="K64" s="106"/>
      <c r="L64" s="123">
        <v>130879</v>
      </c>
    </row>
    <row r="65" spans="2:12" ht="11.4" customHeight="1" x14ac:dyDescent="0.2">
      <c r="B65" s="17"/>
      <c r="C65" s="326" t="s">
        <v>27</v>
      </c>
      <c r="D65" s="328" t="s">
        <v>82</v>
      </c>
      <c r="E65" s="329"/>
      <c r="F65" s="332">
        <v>40000</v>
      </c>
      <c r="G65" s="334">
        <f>SUM(L65:L66)</f>
        <v>41500</v>
      </c>
      <c r="H65" s="333">
        <f t="shared" si="6"/>
        <v>1500</v>
      </c>
      <c r="I65" s="155" t="s">
        <v>115</v>
      </c>
      <c r="J65" s="120"/>
      <c r="K65" s="120"/>
      <c r="L65" s="122">
        <v>8500</v>
      </c>
    </row>
    <row r="66" spans="2:12" ht="11.4" customHeight="1" x14ac:dyDescent="0.2">
      <c r="B66" s="17"/>
      <c r="C66" s="327"/>
      <c r="D66" s="339"/>
      <c r="E66" s="340"/>
      <c r="F66" s="309"/>
      <c r="G66" s="313"/>
      <c r="H66" s="311">
        <f t="shared" si="6"/>
        <v>0</v>
      </c>
      <c r="I66" s="119" t="s">
        <v>116</v>
      </c>
      <c r="J66" s="106"/>
      <c r="K66" s="106"/>
      <c r="L66" s="123">
        <v>33000</v>
      </c>
    </row>
    <row r="67" spans="2:12" ht="17.25" customHeight="1" x14ac:dyDescent="0.2">
      <c r="B67" s="26">
        <v>3</v>
      </c>
      <c r="C67" s="27" t="s">
        <v>125</v>
      </c>
      <c r="D67" s="27"/>
      <c r="E67" s="28"/>
      <c r="F67" s="30">
        <v>50000</v>
      </c>
      <c r="G67" s="163">
        <v>50000</v>
      </c>
      <c r="H67" s="243">
        <f t="shared" si="6"/>
        <v>0</v>
      </c>
      <c r="I67" s="166" t="s">
        <v>127</v>
      </c>
      <c r="J67" s="133"/>
      <c r="K67" s="133"/>
      <c r="L67" s="145"/>
    </row>
    <row r="68" spans="2:12" ht="17.25" customHeight="1" x14ac:dyDescent="0.2">
      <c r="B68" s="26">
        <v>4</v>
      </c>
      <c r="C68" s="27" t="s">
        <v>126</v>
      </c>
      <c r="D68" s="27"/>
      <c r="E68" s="28"/>
      <c r="F68" s="30">
        <v>100000</v>
      </c>
      <c r="G68" s="163">
        <v>100000</v>
      </c>
      <c r="H68" s="243">
        <f t="shared" si="6"/>
        <v>0</v>
      </c>
      <c r="I68" s="166" t="s">
        <v>128</v>
      </c>
      <c r="J68" s="133"/>
      <c r="K68" s="133"/>
      <c r="L68" s="145"/>
    </row>
    <row r="69" spans="2:12" ht="17.25" customHeight="1" thickBot="1" x14ac:dyDescent="0.25">
      <c r="B69" s="174">
        <v>5</v>
      </c>
      <c r="C69" s="278" t="s">
        <v>28</v>
      </c>
      <c r="D69" s="278"/>
      <c r="E69" s="279"/>
      <c r="F69" s="175">
        <f>F15-SUM(F19,F41,F67:F68)</f>
        <v>49554</v>
      </c>
      <c r="G69" s="176">
        <f>SUM(J69:J69,L69:L69)</f>
        <v>17882</v>
      </c>
      <c r="H69" s="249">
        <f t="shared" si="6"/>
        <v>-31672</v>
      </c>
      <c r="I69" s="141" t="s">
        <v>83</v>
      </c>
      <c r="J69" s="142">
        <v>10000</v>
      </c>
      <c r="K69" s="141" t="s">
        <v>84</v>
      </c>
      <c r="L69" s="122">
        <v>7882</v>
      </c>
    </row>
    <row r="70" spans="2:12" ht="17.25" customHeight="1" thickTop="1" thickBot="1" x14ac:dyDescent="0.25">
      <c r="B70" s="296" t="s">
        <v>12</v>
      </c>
      <c r="C70" s="297"/>
      <c r="D70" s="297"/>
      <c r="E70" s="297"/>
      <c r="F70" s="31">
        <f>SUBTOTAL(9,F20:F69)</f>
        <v>2749894</v>
      </c>
      <c r="G70" s="164">
        <f>SUBTOTAL(9,G20:G69)</f>
        <v>2657787</v>
      </c>
      <c r="H70" s="244">
        <f>SUBTOTAL(9,H20:H69)</f>
        <v>-92107</v>
      </c>
      <c r="I70" s="171"/>
      <c r="J70" s="146"/>
      <c r="K70" s="146"/>
      <c r="L70" s="147"/>
    </row>
    <row r="71" spans="2:12" ht="17.25" customHeight="1" x14ac:dyDescent="0.2">
      <c r="D71" s="251" t="s">
        <v>138</v>
      </c>
      <c r="E71" s="252">
        <f>G15</f>
        <v>2848894</v>
      </c>
      <c r="F71" s="110" t="s">
        <v>139</v>
      </c>
      <c r="G71" s="252">
        <f>G70</f>
        <v>2657787</v>
      </c>
      <c r="H71" s="172">
        <f>E71-G71</f>
        <v>191107</v>
      </c>
      <c r="I71" s="112" t="s">
        <v>73</v>
      </c>
      <c r="J71" s="111"/>
      <c r="K71" s="111"/>
    </row>
    <row r="72" spans="2:12" ht="11.4" customHeight="1" x14ac:dyDescent="0.2">
      <c r="F72" s="36"/>
      <c r="G72" s="36"/>
      <c r="H72" s="36"/>
    </row>
    <row r="73" spans="2:12" ht="27.9" customHeight="1" x14ac:dyDescent="0.2">
      <c r="F73" s="36"/>
      <c r="G73" s="36"/>
      <c r="H73" s="36"/>
    </row>
    <row r="74" spans="2:12" ht="27.9" customHeight="1" x14ac:dyDescent="0.2">
      <c r="F74" s="36"/>
      <c r="G74" s="36"/>
      <c r="H74" s="36"/>
    </row>
    <row r="75" spans="2:12" ht="27.9" customHeight="1" x14ac:dyDescent="0.2">
      <c r="F75" s="36"/>
      <c r="G75" s="36"/>
      <c r="H75" s="36"/>
    </row>
    <row r="76" spans="2:12" ht="27.9" customHeight="1" x14ac:dyDescent="0.2">
      <c r="F76" s="36"/>
      <c r="G76" s="36"/>
      <c r="H76" s="36"/>
    </row>
    <row r="77" spans="2:12" ht="27.9" customHeight="1" x14ac:dyDescent="0.2">
      <c r="F77" s="36"/>
      <c r="G77" s="36"/>
      <c r="H77" s="36"/>
    </row>
    <row r="78" spans="2:12" ht="27.9" customHeight="1" x14ac:dyDescent="0.2">
      <c r="F78" s="36"/>
      <c r="G78" s="36"/>
      <c r="H78" s="36"/>
    </row>
    <row r="79" spans="2:12" ht="27.9" customHeight="1" x14ac:dyDescent="0.2">
      <c r="F79" s="36"/>
      <c r="G79" s="36"/>
      <c r="H79" s="36"/>
    </row>
    <row r="80" spans="2:12" ht="27.9" customHeight="1" x14ac:dyDescent="0.2">
      <c r="F80" s="36"/>
      <c r="G80" s="36"/>
      <c r="H80" s="36"/>
    </row>
    <row r="81" spans="6:8" ht="27.9" customHeight="1" x14ac:dyDescent="0.2">
      <c r="F81" s="36"/>
      <c r="G81" s="36"/>
      <c r="H81" s="36"/>
    </row>
    <row r="82" spans="6:8" ht="27.9" customHeight="1" x14ac:dyDescent="0.2">
      <c r="F82" s="36"/>
      <c r="G82" s="36"/>
      <c r="H82" s="36"/>
    </row>
    <row r="83" spans="6:8" ht="27.9" customHeight="1" x14ac:dyDescent="0.2">
      <c r="F83" s="36"/>
      <c r="G83" s="36"/>
      <c r="H83" s="36"/>
    </row>
    <row r="84" spans="6:8" ht="27.9" customHeight="1" x14ac:dyDescent="0.2">
      <c r="F84" s="36"/>
      <c r="G84" s="36"/>
      <c r="H84" s="36"/>
    </row>
    <row r="85" spans="6:8" ht="27.9" customHeight="1" x14ac:dyDescent="0.2">
      <c r="F85" s="36"/>
      <c r="G85" s="36"/>
      <c r="H85" s="36"/>
    </row>
    <row r="86" spans="6:8" ht="27.9" customHeight="1" x14ac:dyDescent="0.2">
      <c r="F86" s="36"/>
      <c r="G86" s="36"/>
      <c r="H86" s="36"/>
    </row>
    <row r="87" spans="6:8" ht="27.9" customHeight="1" x14ac:dyDescent="0.2">
      <c r="F87" s="36"/>
      <c r="G87" s="36"/>
      <c r="H87" s="36"/>
    </row>
    <row r="88" spans="6:8" ht="27.9" customHeight="1" x14ac:dyDescent="0.2">
      <c r="F88" s="36"/>
      <c r="G88" s="36"/>
      <c r="H88" s="36"/>
    </row>
    <row r="89" spans="6:8" ht="27.9" customHeight="1" x14ac:dyDescent="0.2">
      <c r="F89" s="36"/>
      <c r="G89" s="36"/>
      <c r="H89" s="36"/>
    </row>
    <row r="90" spans="6:8" ht="27.9" customHeight="1" x14ac:dyDescent="0.2">
      <c r="F90" s="36"/>
      <c r="G90" s="36"/>
      <c r="H90" s="36"/>
    </row>
    <row r="91" spans="6:8" ht="27.9" customHeight="1" x14ac:dyDescent="0.2">
      <c r="F91" s="36"/>
      <c r="G91" s="36"/>
      <c r="H91" s="36"/>
    </row>
  </sheetData>
  <mergeCells count="61">
    <mergeCell ref="C69:E69"/>
    <mergeCell ref="B70:E70"/>
    <mergeCell ref="C65:C66"/>
    <mergeCell ref="D65:E66"/>
    <mergeCell ref="F65:F66"/>
    <mergeCell ref="H65:H66"/>
    <mergeCell ref="G65:G66"/>
    <mergeCell ref="C60:C64"/>
    <mergeCell ref="D60:E64"/>
    <mergeCell ref="F60:F64"/>
    <mergeCell ref="H60:H64"/>
    <mergeCell ref="G60:G64"/>
    <mergeCell ref="C57:C59"/>
    <mergeCell ref="D57:E59"/>
    <mergeCell ref="F57:F59"/>
    <mergeCell ref="H57:H59"/>
    <mergeCell ref="G57:G59"/>
    <mergeCell ref="C50:C56"/>
    <mergeCell ref="D50:E56"/>
    <mergeCell ref="F50:F56"/>
    <mergeCell ref="H50:H56"/>
    <mergeCell ref="G50:G56"/>
    <mergeCell ref="C42:C49"/>
    <mergeCell ref="D42:E49"/>
    <mergeCell ref="F42:F49"/>
    <mergeCell ref="H42:H49"/>
    <mergeCell ref="G42:G49"/>
    <mergeCell ref="D33:D34"/>
    <mergeCell ref="E33:E34"/>
    <mergeCell ref="F33:F34"/>
    <mergeCell ref="H33:H34"/>
    <mergeCell ref="G33:G34"/>
    <mergeCell ref="D24:D30"/>
    <mergeCell ref="E24:E30"/>
    <mergeCell ref="F24:F30"/>
    <mergeCell ref="H24:H30"/>
    <mergeCell ref="G24:G30"/>
    <mergeCell ref="B15:E15"/>
    <mergeCell ref="B18:E18"/>
    <mergeCell ref="I18:L18"/>
    <mergeCell ref="C20:C22"/>
    <mergeCell ref="D20:E22"/>
    <mergeCell ref="F20:F22"/>
    <mergeCell ref="H20:H22"/>
    <mergeCell ref="G20:G22"/>
    <mergeCell ref="I8:L8"/>
    <mergeCell ref="I9:L9"/>
    <mergeCell ref="B13:B14"/>
    <mergeCell ref="C13:E14"/>
    <mergeCell ref="F13:F14"/>
    <mergeCell ref="H13:H14"/>
    <mergeCell ref="G13:G14"/>
    <mergeCell ref="B1:L1"/>
    <mergeCell ref="B3:E3"/>
    <mergeCell ref="I3:L3"/>
    <mergeCell ref="I4:L4"/>
    <mergeCell ref="B5:B6"/>
    <mergeCell ref="C5:E6"/>
    <mergeCell ref="F5:F6"/>
    <mergeCell ref="H5:H6"/>
    <mergeCell ref="G5:G6"/>
  </mergeCells>
  <phoneticPr fontId="1"/>
  <dataValidations count="1">
    <dataValidation imeMode="disabled" allowBlank="1" showInputMessage="1" showErrorMessage="1" sqref="G7 F42:H70 F23:H24 F31:H40 F20:H20 F8:H13 F15:H17 F4:H5 F72:H91" xr:uid="{82B97A70-6E4F-453F-8CCC-684FD25FD33D}"/>
  </dataValidations>
  <pageMargins left="0.59055118110236227" right="0.39370078740157483" top="0.39370078740157483" bottom="0.35433070866141736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3EC09-A2FA-4B3A-A693-FDEC1ADCC4E0}">
  <sheetPr>
    <tabColor rgb="FFFFFF00"/>
  </sheetPr>
  <dimension ref="B1:J43"/>
  <sheetViews>
    <sheetView zoomScaleNormal="100" workbookViewId="0">
      <selection activeCell="H11" sqref="H11"/>
    </sheetView>
  </sheetViews>
  <sheetFormatPr defaultColWidth="9" defaultRowHeight="26.1" customHeight="1" x14ac:dyDescent="0.2"/>
  <cols>
    <col min="1" max="1" width="1.6640625" style="1" customWidth="1"/>
    <col min="2" max="2" width="3.109375" style="35" customWidth="1"/>
    <col min="3" max="3" width="3.109375" style="1" customWidth="1"/>
    <col min="4" max="4" width="15.6640625" style="1" customWidth="1"/>
    <col min="5" max="7" width="11.6640625" style="1" customWidth="1"/>
    <col min="8" max="8" width="10.6640625" style="1" customWidth="1"/>
    <col min="9" max="9" width="20.6640625" style="1" customWidth="1"/>
    <col min="10" max="10" width="8.6640625" style="1" customWidth="1"/>
    <col min="11" max="16384" width="9" style="1"/>
  </cols>
  <sheetData>
    <row r="1" spans="2:10" ht="26.1" customHeight="1" x14ac:dyDescent="0.2">
      <c r="B1" s="365" t="s">
        <v>145</v>
      </c>
      <c r="C1" s="365"/>
      <c r="D1" s="365"/>
      <c r="E1" s="365"/>
      <c r="F1" s="365"/>
      <c r="G1" s="365"/>
      <c r="H1" s="365"/>
      <c r="I1" s="365"/>
      <c r="J1" s="365"/>
    </row>
    <row r="2" spans="2:10" ht="26.1" customHeight="1" thickBot="1" x14ac:dyDescent="0.25">
      <c r="B2" s="2">
        <v>1</v>
      </c>
      <c r="C2" s="3" t="s">
        <v>0</v>
      </c>
    </row>
    <row r="3" spans="2:10" ht="26.1" customHeight="1" thickTop="1" thickBot="1" x14ac:dyDescent="0.25">
      <c r="B3" s="270" t="s">
        <v>1</v>
      </c>
      <c r="C3" s="271"/>
      <c r="D3" s="271"/>
      <c r="E3" s="266" t="s">
        <v>146</v>
      </c>
      <c r="F3" s="267" t="s">
        <v>147</v>
      </c>
      <c r="G3" s="268" t="s">
        <v>148</v>
      </c>
      <c r="H3" s="5" t="s">
        <v>35</v>
      </c>
      <c r="I3" s="354" t="s">
        <v>2</v>
      </c>
      <c r="J3" s="273"/>
    </row>
    <row r="4" spans="2:10" ht="26.1" customHeight="1" thickTop="1" x14ac:dyDescent="0.2">
      <c r="B4" s="7">
        <v>1</v>
      </c>
      <c r="C4" s="8" t="s">
        <v>36</v>
      </c>
      <c r="D4" s="45"/>
      <c r="E4" s="61">
        <v>0</v>
      </c>
      <c r="F4" s="62">
        <v>0</v>
      </c>
      <c r="G4" s="62">
        <v>0</v>
      </c>
      <c r="H4" s="62">
        <f>E4-F4</f>
        <v>0</v>
      </c>
      <c r="I4" s="366"/>
      <c r="J4" s="367"/>
    </row>
    <row r="5" spans="2:10" ht="12.9" customHeight="1" x14ac:dyDescent="0.2">
      <c r="B5" s="276">
        <v>2</v>
      </c>
      <c r="C5" s="278" t="s">
        <v>46</v>
      </c>
      <c r="D5" s="368"/>
      <c r="E5" s="370">
        <f>SUM(J5:J6)</f>
        <v>481000</v>
      </c>
      <c r="F5" s="372">
        <v>481000</v>
      </c>
      <c r="G5" s="374">
        <v>481000</v>
      </c>
      <c r="H5" s="374">
        <v>481000</v>
      </c>
      <c r="I5" s="63" t="s">
        <v>47</v>
      </c>
      <c r="J5" s="64">
        <v>386000</v>
      </c>
    </row>
    <row r="6" spans="2:10" ht="12.9" customHeight="1" thickBot="1" x14ac:dyDescent="0.25">
      <c r="B6" s="290"/>
      <c r="C6" s="291"/>
      <c r="D6" s="369"/>
      <c r="E6" s="371"/>
      <c r="F6" s="373"/>
      <c r="G6" s="375"/>
      <c r="H6" s="375"/>
      <c r="I6" s="65" t="s">
        <v>140</v>
      </c>
      <c r="J6" s="66">
        <v>95000</v>
      </c>
    </row>
    <row r="7" spans="2:10" ht="26.1" customHeight="1" thickTop="1" thickBot="1" x14ac:dyDescent="0.25">
      <c r="B7" s="296" t="s">
        <v>12</v>
      </c>
      <c r="C7" s="297"/>
      <c r="D7" s="341"/>
      <c r="E7" s="67">
        <f>SUBTOTAL(9,E4:E6)</f>
        <v>481000</v>
      </c>
      <c r="F7" s="68">
        <f>SUBTOTAL(9,F4:F6)</f>
        <v>481000</v>
      </c>
      <c r="G7" s="68">
        <f>SUBTOTAL(9,G4:G6)</f>
        <v>481000</v>
      </c>
      <c r="H7" s="68">
        <f>SUBTOTAL(9,H4:H6)</f>
        <v>481000</v>
      </c>
      <c r="I7" s="69"/>
      <c r="J7" s="70"/>
    </row>
    <row r="8" spans="2:10" ht="26.1" customHeight="1" x14ac:dyDescent="0.2">
      <c r="E8" s="36"/>
      <c r="F8" s="36"/>
      <c r="G8" s="36"/>
      <c r="H8" s="36"/>
    </row>
    <row r="9" spans="2:10" ht="26.1" customHeight="1" thickBot="1" x14ac:dyDescent="0.25">
      <c r="B9" s="2">
        <v>2</v>
      </c>
      <c r="C9" s="3" t="s">
        <v>13</v>
      </c>
      <c r="E9" s="36"/>
      <c r="F9" s="36"/>
      <c r="G9" s="36"/>
      <c r="H9" s="36"/>
    </row>
    <row r="10" spans="2:10" ht="26.1" customHeight="1" thickTop="1" thickBot="1" x14ac:dyDescent="0.25">
      <c r="B10" s="270" t="s">
        <v>1</v>
      </c>
      <c r="C10" s="271"/>
      <c r="D10" s="271"/>
      <c r="E10" s="266" t="s">
        <v>146</v>
      </c>
      <c r="F10" s="267" t="s">
        <v>147</v>
      </c>
      <c r="G10" s="268" t="s">
        <v>148</v>
      </c>
      <c r="H10" s="5" t="s">
        <v>35</v>
      </c>
      <c r="I10" s="354" t="s">
        <v>2</v>
      </c>
      <c r="J10" s="273"/>
    </row>
    <row r="11" spans="2:10" ht="26.1" customHeight="1" thickTop="1" x14ac:dyDescent="0.2">
      <c r="B11" s="37">
        <v>1</v>
      </c>
      <c r="C11" s="38" t="s">
        <v>15</v>
      </c>
      <c r="D11" s="71"/>
      <c r="E11" s="72">
        <v>96300</v>
      </c>
      <c r="F11" s="73">
        <v>96300</v>
      </c>
      <c r="G11" s="73">
        <v>96300</v>
      </c>
      <c r="H11" s="62">
        <f>E11-F11</f>
        <v>0</v>
      </c>
      <c r="I11" s="363" t="s">
        <v>48</v>
      </c>
      <c r="J11" s="364"/>
    </row>
    <row r="12" spans="2:10" ht="26.1" customHeight="1" x14ac:dyDescent="0.2">
      <c r="B12" s="12">
        <v>2</v>
      </c>
      <c r="C12" s="13" t="s">
        <v>16</v>
      </c>
      <c r="D12" s="47"/>
      <c r="E12" s="74">
        <f>SUBTOTAL(9,E13:E14)</f>
        <v>80700</v>
      </c>
      <c r="F12" s="75">
        <f>SUBTOTAL(9,F13:F14)</f>
        <v>80700</v>
      </c>
      <c r="G12" s="75">
        <f>SUBTOTAL(9,G13:G14)</f>
        <v>80700</v>
      </c>
      <c r="H12" s="76">
        <f>E12-F12</f>
        <v>0</v>
      </c>
      <c r="I12" s="77"/>
      <c r="J12" s="78"/>
    </row>
    <row r="13" spans="2:10" ht="26.1" customHeight="1" x14ac:dyDescent="0.2">
      <c r="B13" s="17"/>
      <c r="C13" s="18" t="s">
        <v>5</v>
      </c>
      <c r="D13" s="49" t="s">
        <v>17</v>
      </c>
      <c r="E13" s="79">
        <v>80700</v>
      </c>
      <c r="F13" s="80">
        <v>80700</v>
      </c>
      <c r="G13" s="80">
        <v>80700</v>
      </c>
      <c r="H13" s="81" t="s">
        <v>37</v>
      </c>
      <c r="I13" s="82"/>
      <c r="J13" s="83"/>
    </row>
    <row r="14" spans="2:10" ht="26.1" customHeight="1" x14ac:dyDescent="0.2">
      <c r="B14" s="17"/>
      <c r="C14" s="20" t="s">
        <v>7</v>
      </c>
      <c r="D14" s="52" t="s">
        <v>18</v>
      </c>
      <c r="E14" s="79">
        <v>0</v>
      </c>
      <c r="F14" s="80">
        <v>0</v>
      </c>
      <c r="G14" s="80">
        <v>0</v>
      </c>
      <c r="H14" s="84" t="s">
        <v>37</v>
      </c>
      <c r="I14" s="85"/>
      <c r="J14" s="86"/>
    </row>
    <row r="15" spans="2:10" ht="26.1" customHeight="1" x14ac:dyDescent="0.2">
      <c r="B15" s="12">
        <v>3</v>
      </c>
      <c r="C15" s="39" t="s">
        <v>49</v>
      </c>
      <c r="D15" s="59"/>
      <c r="E15" s="74">
        <f>SUBTOTAL(9,E16:E20)</f>
        <v>304000</v>
      </c>
      <c r="F15" s="75">
        <f>SUBTOTAL(9,F16:F20)</f>
        <v>304000</v>
      </c>
      <c r="G15" s="75">
        <f>SUBTOTAL(9,G16:G20)</f>
        <v>304000</v>
      </c>
      <c r="H15" s="76">
        <f>E15-F15</f>
        <v>0</v>
      </c>
      <c r="I15" s="87"/>
      <c r="J15" s="88"/>
    </row>
    <row r="16" spans="2:10" ht="26.1" customHeight="1" x14ac:dyDescent="0.2">
      <c r="B16" s="40"/>
      <c r="C16" s="41" t="s">
        <v>5</v>
      </c>
      <c r="D16" s="60" t="s">
        <v>50</v>
      </c>
      <c r="E16" s="79">
        <v>139000</v>
      </c>
      <c r="F16" s="80">
        <v>139000</v>
      </c>
      <c r="G16" s="80">
        <v>139000</v>
      </c>
      <c r="H16" s="81" t="s">
        <v>37</v>
      </c>
      <c r="I16" s="89" t="s">
        <v>51</v>
      </c>
      <c r="J16" s="90"/>
    </row>
    <row r="17" spans="2:10" ht="26.1" customHeight="1" x14ac:dyDescent="0.2">
      <c r="B17" s="40"/>
      <c r="C17" s="91" t="s">
        <v>7</v>
      </c>
      <c r="D17" s="1" t="s">
        <v>52</v>
      </c>
      <c r="E17" s="92">
        <v>30000</v>
      </c>
      <c r="F17" s="80">
        <v>30000</v>
      </c>
      <c r="G17" s="80">
        <v>30000</v>
      </c>
      <c r="H17" s="81" t="s">
        <v>37</v>
      </c>
      <c r="I17" s="93" t="s">
        <v>53</v>
      </c>
      <c r="J17" s="94"/>
    </row>
    <row r="18" spans="2:10" ht="26.1" customHeight="1" x14ac:dyDescent="0.2">
      <c r="B18" s="40"/>
      <c r="C18" s="18" t="s">
        <v>9</v>
      </c>
      <c r="D18" s="49" t="s">
        <v>54</v>
      </c>
      <c r="E18" s="79">
        <v>54200</v>
      </c>
      <c r="F18" s="80">
        <v>54200</v>
      </c>
      <c r="G18" s="80">
        <v>54200</v>
      </c>
      <c r="H18" s="81" t="s">
        <v>37</v>
      </c>
      <c r="I18" s="82" t="s">
        <v>55</v>
      </c>
      <c r="J18" s="83"/>
    </row>
    <row r="19" spans="2:10" ht="26.1" customHeight="1" x14ac:dyDescent="0.2">
      <c r="B19" s="40"/>
      <c r="C19" s="18" t="s">
        <v>26</v>
      </c>
      <c r="D19" s="49" t="s">
        <v>56</v>
      </c>
      <c r="E19" s="79">
        <v>16000</v>
      </c>
      <c r="F19" s="80">
        <v>16000</v>
      </c>
      <c r="G19" s="80">
        <v>16000</v>
      </c>
      <c r="H19" s="81" t="s">
        <v>37</v>
      </c>
      <c r="I19" s="82" t="s">
        <v>57</v>
      </c>
      <c r="J19" s="95"/>
    </row>
    <row r="20" spans="2:10" ht="26.1" customHeight="1" x14ac:dyDescent="0.2">
      <c r="B20" s="42"/>
      <c r="C20" s="91" t="s">
        <v>27</v>
      </c>
      <c r="D20" s="1" t="s">
        <v>58</v>
      </c>
      <c r="E20" s="96">
        <v>64800</v>
      </c>
      <c r="F20" s="97">
        <v>64800</v>
      </c>
      <c r="G20" s="97">
        <v>64800</v>
      </c>
      <c r="H20" s="98" t="s">
        <v>37</v>
      </c>
      <c r="I20" s="99" t="s">
        <v>59</v>
      </c>
      <c r="J20" s="86"/>
    </row>
    <row r="21" spans="2:10" ht="26.1" customHeight="1" thickBot="1" x14ac:dyDescent="0.25">
      <c r="B21" s="43">
        <v>4</v>
      </c>
      <c r="C21" s="27" t="s">
        <v>28</v>
      </c>
      <c r="D21" s="56"/>
      <c r="E21" s="100">
        <f>E7-SUM(E11:E12,E15:E15)</f>
        <v>0</v>
      </c>
      <c r="F21" s="101">
        <v>0</v>
      </c>
      <c r="G21" s="101">
        <v>0</v>
      </c>
      <c r="H21" s="102">
        <f>E21-F21</f>
        <v>0</v>
      </c>
      <c r="I21" s="103"/>
      <c r="J21" s="104"/>
    </row>
    <row r="22" spans="2:10" ht="26.1" customHeight="1" thickTop="1" thickBot="1" x14ac:dyDescent="0.25">
      <c r="B22" s="296" t="s">
        <v>12</v>
      </c>
      <c r="C22" s="297"/>
      <c r="D22" s="341"/>
      <c r="E22" s="67">
        <f>SUBTOTAL(9,E11:E21)</f>
        <v>481000</v>
      </c>
      <c r="F22" s="68">
        <f>SUBTOTAL(9,F11:F21)</f>
        <v>481000</v>
      </c>
      <c r="G22" s="68">
        <f>SUBTOTAL(9,G11:G21)</f>
        <v>481000</v>
      </c>
      <c r="H22" s="105">
        <f>SUBTOTAL(9,H11:H21)</f>
        <v>0</v>
      </c>
      <c r="I22" s="33"/>
      <c r="J22" s="34"/>
    </row>
    <row r="23" spans="2:10" ht="26.1" customHeight="1" x14ac:dyDescent="0.2">
      <c r="E23" s="36"/>
      <c r="F23" s="36"/>
      <c r="G23" s="36"/>
      <c r="H23" s="36"/>
    </row>
    <row r="24" spans="2:10" ht="26.1" customHeight="1" x14ac:dyDescent="0.2">
      <c r="E24" s="36"/>
      <c r="F24" s="36"/>
      <c r="G24" s="36"/>
      <c r="H24" s="36"/>
    </row>
    <row r="25" spans="2:10" ht="26.1" customHeight="1" x14ac:dyDescent="0.2">
      <c r="E25" s="36"/>
      <c r="F25" s="36"/>
      <c r="G25" s="36"/>
      <c r="H25" s="36"/>
    </row>
    <row r="26" spans="2:10" ht="26.1" customHeight="1" x14ac:dyDescent="0.2">
      <c r="E26" s="36"/>
      <c r="F26" s="36"/>
      <c r="G26" s="36"/>
      <c r="H26" s="36"/>
    </row>
    <row r="27" spans="2:10" ht="26.1" customHeight="1" x14ac:dyDescent="0.2">
      <c r="E27" s="36"/>
      <c r="F27" s="36"/>
      <c r="G27" s="36"/>
      <c r="H27" s="36"/>
    </row>
    <row r="28" spans="2:10" ht="26.1" customHeight="1" x14ac:dyDescent="0.2">
      <c r="E28" s="36"/>
      <c r="F28" s="36"/>
      <c r="G28" s="36"/>
      <c r="H28" s="36"/>
    </row>
    <row r="29" spans="2:10" ht="26.1" customHeight="1" x14ac:dyDescent="0.2">
      <c r="E29" s="36"/>
      <c r="F29" s="36"/>
      <c r="G29" s="36"/>
      <c r="H29" s="36"/>
    </row>
    <row r="30" spans="2:10" ht="26.1" customHeight="1" x14ac:dyDescent="0.2">
      <c r="E30" s="36"/>
      <c r="F30" s="36"/>
      <c r="G30" s="36"/>
      <c r="H30" s="36"/>
    </row>
    <row r="31" spans="2:10" ht="26.1" customHeight="1" x14ac:dyDescent="0.2">
      <c r="E31" s="36"/>
      <c r="F31" s="36"/>
      <c r="G31" s="36"/>
      <c r="H31" s="36"/>
    </row>
    <row r="32" spans="2:10" ht="26.1" customHeight="1" x14ac:dyDescent="0.2">
      <c r="E32" s="36"/>
      <c r="F32" s="36"/>
      <c r="G32" s="36"/>
      <c r="H32" s="36"/>
    </row>
    <row r="33" spans="5:8" ht="26.1" customHeight="1" x14ac:dyDescent="0.2">
      <c r="E33" s="36"/>
      <c r="F33" s="36"/>
      <c r="G33" s="36"/>
      <c r="H33" s="36"/>
    </row>
    <row r="34" spans="5:8" ht="26.1" customHeight="1" x14ac:dyDescent="0.2">
      <c r="E34" s="36"/>
      <c r="F34" s="36"/>
      <c r="G34" s="36"/>
      <c r="H34" s="36"/>
    </row>
    <row r="35" spans="5:8" ht="26.1" customHeight="1" x14ac:dyDescent="0.2">
      <c r="E35" s="36"/>
      <c r="F35" s="36"/>
      <c r="G35" s="36"/>
      <c r="H35" s="36"/>
    </row>
    <row r="36" spans="5:8" ht="26.1" customHeight="1" x14ac:dyDescent="0.2">
      <c r="E36" s="36"/>
      <c r="F36" s="36"/>
      <c r="G36" s="36"/>
      <c r="H36" s="36"/>
    </row>
    <row r="37" spans="5:8" ht="26.1" customHeight="1" x14ac:dyDescent="0.2">
      <c r="E37" s="36"/>
      <c r="F37" s="36"/>
      <c r="G37" s="36"/>
      <c r="H37" s="36"/>
    </row>
    <row r="38" spans="5:8" ht="26.1" customHeight="1" x14ac:dyDescent="0.2">
      <c r="E38" s="36"/>
      <c r="F38" s="36"/>
      <c r="G38" s="36"/>
      <c r="H38" s="36"/>
    </row>
    <row r="39" spans="5:8" ht="26.1" customHeight="1" x14ac:dyDescent="0.2">
      <c r="E39" s="36"/>
      <c r="F39" s="36"/>
      <c r="G39" s="36"/>
      <c r="H39" s="36"/>
    </row>
    <row r="40" spans="5:8" ht="26.1" customHeight="1" x14ac:dyDescent="0.2">
      <c r="E40" s="36"/>
      <c r="F40" s="36"/>
      <c r="G40" s="36"/>
      <c r="H40" s="36"/>
    </row>
    <row r="41" spans="5:8" ht="26.1" customHeight="1" x14ac:dyDescent="0.2">
      <c r="E41" s="36"/>
      <c r="F41" s="36"/>
      <c r="G41" s="36"/>
      <c r="H41" s="36"/>
    </row>
    <row r="42" spans="5:8" ht="26.1" customHeight="1" x14ac:dyDescent="0.2">
      <c r="E42" s="36"/>
      <c r="F42" s="36"/>
      <c r="G42" s="36"/>
      <c r="H42" s="36"/>
    </row>
    <row r="43" spans="5:8" ht="26.1" customHeight="1" x14ac:dyDescent="0.2">
      <c r="E43" s="36"/>
      <c r="F43" s="36"/>
      <c r="G43" s="36"/>
      <c r="H43" s="36"/>
    </row>
  </sheetData>
  <mergeCells count="15">
    <mergeCell ref="B1:J1"/>
    <mergeCell ref="B3:D3"/>
    <mergeCell ref="I3:J3"/>
    <mergeCell ref="I4:J4"/>
    <mergeCell ref="B5:B6"/>
    <mergeCell ref="C5:D6"/>
    <mergeCell ref="E5:E6"/>
    <mergeCell ref="F5:F6"/>
    <mergeCell ref="G5:G6"/>
    <mergeCell ref="H5:H6"/>
    <mergeCell ref="B7:D7"/>
    <mergeCell ref="B10:D10"/>
    <mergeCell ref="I10:J10"/>
    <mergeCell ref="I11:J11"/>
    <mergeCell ref="B22:D22"/>
  </mergeCells>
  <phoneticPr fontId="1"/>
  <dataValidations count="1">
    <dataValidation imeMode="disabled" allowBlank="1" showInputMessage="1" showErrorMessage="1" sqref="H12:H43 E16:G43 E11:H11 E13:G14 E7:H9 E4:H5" xr:uid="{4738CCF2-6677-498B-9829-1E262A5D15B3}"/>
  </dataValidations>
  <pageMargins left="0.59055118110236227" right="0.39370078740157483" top="0.39370078740157483" bottom="0.35433070866141736" header="0.31496062992125984" footer="0.31496062992125984"/>
  <pageSetup paperSize="9" scale="94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予算書 (正)</vt:lpstr>
      <vt:lpstr>決算書 (正)</vt:lpstr>
      <vt:lpstr>予算書（特会）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溝口 茂樹</dc:creator>
  <cp:lastModifiedBy>田中 遼太郎</cp:lastModifiedBy>
  <cp:lastPrinted>2022-07-20T02:30:18Z</cp:lastPrinted>
  <dcterms:created xsi:type="dcterms:W3CDTF">2020-11-06T01:22:33Z</dcterms:created>
  <dcterms:modified xsi:type="dcterms:W3CDTF">2025-05-12T00:06:57Z</dcterms:modified>
</cp:coreProperties>
</file>