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☆生産環境係\★０４年度\06    肥料\22 【県単】肥料高騰対策\県単 実施要領\★様式（施行文）\"/>
    </mc:Choice>
  </mc:AlternateContent>
  <xr:revisionPtr revIDLastSave="0" documentId="13_ncr:1_{BDF55ABA-2AE4-43AF-AF7F-A5C5D00BB86C}" xr6:coauthVersionLast="36" xr6:coauthVersionMax="36" xr10:uidLastSave="{00000000-0000-0000-0000-000000000000}"/>
  <bookViews>
    <workbookView xWindow="0" yWindow="0" windowWidth="19200" windowHeight="8260" tabRatio="486" xr2:uid="{2B6C1833-5C46-416C-9CB7-7855120E55E0}"/>
  </bookViews>
  <sheets>
    <sheet name="肥料供給証明書(鹿児島県)" sheetId="1" r:id="rId1"/>
    <sheet name="記載例" sheetId="4" r:id="rId2"/>
    <sheet name="Sheet2" sheetId="2" r:id="rId3"/>
  </sheets>
  <definedNames>
    <definedName name="_xlnm.Print_Area" localSheetId="1">記載例!$A$1:$U$41</definedName>
    <definedName name="_xlnm.Print_Area" localSheetId="0">'肥料供給証明書(鹿児島県)'!$A$1:$U$41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4" l="1"/>
  <c r="R41" i="1" l="1"/>
  <c r="D41" i="1"/>
  <c r="O19" i="4" l="1"/>
  <c r="W40" i="1" l="1"/>
  <c r="V40" i="1"/>
  <c r="U40" i="1"/>
  <c r="P40" i="1" s="1"/>
  <c r="T40" i="1"/>
  <c r="S40" i="1"/>
  <c r="V39" i="1"/>
  <c r="U39" i="1"/>
  <c r="P39" i="1" s="1"/>
  <c r="T39" i="1"/>
  <c r="S39" i="1"/>
  <c r="W39" i="1" s="1"/>
  <c r="V38" i="1"/>
  <c r="U38" i="1"/>
  <c r="P38" i="1" s="1"/>
  <c r="T38" i="1"/>
  <c r="S38" i="1"/>
  <c r="W38" i="1" s="1"/>
  <c r="W37" i="1"/>
  <c r="V37" i="1"/>
  <c r="U37" i="1"/>
  <c r="T37" i="1"/>
  <c r="S37" i="1"/>
  <c r="P37" i="1"/>
  <c r="W36" i="1"/>
  <c r="V36" i="1"/>
  <c r="U36" i="1"/>
  <c r="P36" i="1" s="1"/>
  <c r="T36" i="1"/>
  <c r="S36" i="1"/>
  <c r="V35" i="1"/>
  <c r="U35" i="1"/>
  <c r="P35" i="1" s="1"/>
  <c r="T35" i="1"/>
  <c r="S35" i="1"/>
  <c r="W35" i="1" s="1"/>
  <c r="V34" i="1"/>
  <c r="U34" i="1"/>
  <c r="P34" i="1" s="1"/>
  <c r="T34" i="1"/>
  <c r="S34" i="1"/>
  <c r="W34" i="1" s="1"/>
  <c r="W33" i="1"/>
  <c r="V33" i="1"/>
  <c r="U33" i="1"/>
  <c r="T33" i="1"/>
  <c r="S33" i="1"/>
  <c r="P33" i="1"/>
  <c r="W32" i="1"/>
  <c r="V32" i="1"/>
  <c r="U32" i="1"/>
  <c r="P32" i="1" s="1"/>
  <c r="T32" i="1"/>
  <c r="S32" i="1"/>
  <c r="V31" i="1"/>
  <c r="U31" i="1"/>
  <c r="P31" i="1" s="1"/>
  <c r="T31" i="1"/>
  <c r="S31" i="1"/>
  <c r="W31" i="1" s="1"/>
  <c r="V30" i="1"/>
  <c r="U30" i="1"/>
  <c r="P30" i="1" s="1"/>
  <c r="T30" i="1"/>
  <c r="S30" i="1"/>
  <c r="W30" i="1" s="1"/>
  <c r="W29" i="1"/>
  <c r="V29" i="1"/>
  <c r="U29" i="1"/>
  <c r="T29" i="1"/>
  <c r="S29" i="1"/>
  <c r="P29" i="1"/>
  <c r="W28" i="1"/>
  <c r="V28" i="1"/>
  <c r="U28" i="1"/>
  <c r="P28" i="1" s="1"/>
  <c r="T28" i="1"/>
  <c r="S28" i="1"/>
  <c r="V27" i="1"/>
  <c r="U27" i="1"/>
  <c r="P27" i="1" s="1"/>
  <c r="T27" i="1"/>
  <c r="S27" i="1"/>
  <c r="V26" i="1"/>
  <c r="U26" i="1"/>
  <c r="P26" i="1" s="1"/>
  <c r="T26" i="1"/>
  <c r="S26" i="1"/>
  <c r="W25" i="1"/>
  <c r="V25" i="1"/>
  <c r="U25" i="1"/>
  <c r="T25" i="1"/>
  <c r="S25" i="1"/>
  <c r="P25" i="1"/>
  <c r="W24" i="1"/>
  <c r="V24" i="1"/>
  <c r="U24" i="1"/>
  <c r="P24" i="1" s="1"/>
  <c r="T24" i="1"/>
  <c r="S24" i="1"/>
  <c r="V23" i="1"/>
  <c r="U23" i="1"/>
  <c r="P23" i="1" s="1"/>
  <c r="T23" i="1"/>
  <c r="S23" i="1"/>
  <c r="W23" i="1" s="1"/>
  <c r="V22" i="1"/>
  <c r="U22" i="1"/>
  <c r="P22" i="1" s="1"/>
  <c r="T22" i="1"/>
  <c r="S22" i="1"/>
  <c r="V21" i="1"/>
  <c r="U21" i="1"/>
  <c r="W21" i="1" s="1"/>
  <c r="T21" i="1"/>
  <c r="S21" i="1"/>
  <c r="W20" i="1"/>
  <c r="V20" i="1"/>
  <c r="U20" i="1"/>
  <c r="P20" i="1" s="1"/>
  <c r="T20" i="1"/>
  <c r="S20" i="1"/>
  <c r="V19" i="1"/>
  <c r="U19" i="1"/>
  <c r="P19" i="1" s="1"/>
  <c r="T19" i="1"/>
  <c r="S19" i="1"/>
  <c r="W19" i="1" s="1"/>
  <c r="V18" i="1"/>
  <c r="U18" i="1"/>
  <c r="P18" i="1" s="1"/>
  <c r="T18" i="1"/>
  <c r="S18" i="1"/>
  <c r="W18" i="1" s="1"/>
  <c r="P21" i="1" l="1"/>
  <c r="W26" i="1"/>
  <c r="W27" i="1"/>
  <c r="W22" i="1"/>
  <c r="O20" i="4"/>
  <c r="O21" i="4"/>
  <c r="O22" i="4"/>
  <c r="O23" i="4"/>
  <c r="O24" i="4"/>
  <c r="O25" i="4"/>
  <c r="T40" i="4" l="1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V19" i="4" l="1"/>
  <c r="V20" i="4"/>
  <c r="V21" i="4"/>
  <c r="V22" i="4"/>
  <c r="V23" i="4"/>
  <c r="V24" i="4"/>
  <c r="V25" i="4"/>
  <c r="V26" i="4"/>
  <c r="W26" i="4"/>
  <c r="X26" i="4"/>
  <c r="V27" i="4"/>
  <c r="X27" i="4" s="1"/>
  <c r="W27" i="4"/>
  <c r="V28" i="4"/>
  <c r="W28" i="4"/>
  <c r="X28" i="4" s="1"/>
  <c r="V29" i="4"/>
  <c r="W29" i="4"/>
  <c r="X29" i="4"/>
  <c r="V30" i="4"/>
  <c r="X30" i="4" s="1"/>
  <c r="W30" i="4"/>
  <c r="V31" i="4"/>
  <c r="W31" i="4"/>
  <c r="X31" i="4" s="1"/>
  <c r="V32" i="4"/>
  <c r="W32" i="4"/>
  <c r="X32" i="4"/>
  <c r="V33" i="4"/>
  <c r="W33" i="4"/>
  <c r="X33" i="4" s="1"/>
  <c r="V34" i="4"/>
  <c r="W34" i="4"/>
  <c r="X34" i="4" s="1"/>
  <c r="V35" i="4"/>
  <c r="X35" i="4" s="1"/>
  <c r="W35" i="4"/>
  <c r="V36" i="4"/>
  <c r="W36" i="4"/>
  <c r="X36" i="4"/>
  <c r="V37" i="4"/>
  <c r="W37" i="4"/>
  <c r="X37" i="4" s="1"/>
  <c r="V38" i="4"/>
  <c r="X38" i="4" s="1"/>
  <c r="W38" i="4"/>
  <c r="V39" i="4"/>
  <c r="W39" i="4"/>
  <c r="X39" i="4"/>
  <c r="V40" i="4"/>
  <c r="W40" i="4"/>
  <c r="X40" i="4" s="1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S19" i="4"/>
  <c r="U19" i="4"/>
  <c r="S20" i="4"/>
  <c r="U20" i="4"/>
  <c r="P20" i="4" s="1"/>
  <c r="S21" i="4"/>
  <c r="U21" i="4"/>
  <c r="S22" i="4"/>
  <c r="U22" i="4"/>
  <c r="P22" i="4" s="1"/>
  <c r="S23" i="4"/>
  <c r="U23" i="4"/>
  <c r="S24" i="4"/>
  <c r="U24" i="4"/>
  <c r="P24" i="4" s="1"/>
  <c r="S25" i="4"/>
  <c r="U25" i="4"/>
  <c r="P25" i="4" s="1"/>
  <c r="S26" i="4"/>
  <c r="U26" i="4"/>
  <c r="S27" i="4"/>
  <c r="U27" i="4"/>
  <c r="S28" i="4"/>
  <c r="U28" i="4"/>
  <c r="S29" i="4"/>
  <c r="U29" i="4"/>
  <c r="S30" i="4"/>
  <c r="U30" i="4"/>
  <c r="S31" i="4"/>
  <c r="U31" i="4"/>
  <c r="S32" i="4"/>
  <c r="U32" i="4"/>
  <c r="S33" i="4"/>
  <c r="U33" i="4"/>
  <c r="S34" i="4"/>
  <c r="U34" i="4"/>
  <c r="S35" i="4"/>
  <c r="U35" i="4"/>
  <c r="S36" i="4"/>
  <c r="U36" i="4"/>
  <c r="S37" i="4"/>
  <c r="U37" i="4"/>
  <c r="S38" i="4"/>
  <c r="U38" i="4"/>
  <c r="S39" i="4"/>
  <c r="U39" i="4"/>
  <c r="S40" i="4"/>
  <c r="U40" i="4"/>
  <c r="W24" i="4" l="1"/>
  <c r="X24" i="4" s="1"/>
  <c r="W25" i="4"/>
  <c r="X25" i="4" s="1"/>
  <c r="P23" i="4"/>
  <c r="W19" i="4"/>
  <c r="X19" i="4" s="1"/>
  <c r="P21" i="4"/>
  <c r="W20" i="4"/>
  <c r="X20" i="4" s="1"/>
  <c r="W23" i="4"/>
  <c r="X23" i="4" s="1"/>
  <c r="W21" i="4"/>
  <c r="X21" i="4" s="1"/>
  <c r="W22" i="4"/>
  <c r="X22" i="4" s="1"/>
  <c r="P19" i="4"/>
  <c r="M18" i="1"/>
  <c r="N18" i="1" s="1"/>
  <c r="O18" i="1" s="1"/>
  <c r="M19" i="1"/>
  <c r="N19" i="1"/>
  <c r="O19" i="1"/>
  <c r="M20" i="1"/>
  <c r="N20" i="1" s="1"/>
  <c r="O20" i="1" s="1"/>
  <c r="M21" i="1"/>
  <c r="N21" i="1"/>
  <c r="O21" i="1"/>
  <c r="M22" i="1"/>
  <c r="N22" i="1" s="1"/>
  <c r="O22" i="1" s="1"/>
  <c r="N18" i="4"/>
  <c r="M19" i="4"/>
  <c r="N19" i="4" s="1"/>
  <c r="M20" i="4"/>
  <c r="N20" i="4" s="1"/>
  <c r="M21" i="4"/>
  <c r="N21" i="4" s="1"/>
  <c r="M22" i="4"/>
  <c r="N22" i="4" s="1"/>
  <c r="T18" i="4" l="1"/>
  <c r="S18" i="4"/>
  <c r="U18" i="4"/>
  <c r="V18" i="4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M17" i="1"/>
  <c r="N17" i="1" s="1"/>
  <c r="O17" i="1" s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16" i="1"/>
  <c r="P18" i="4" l="1"/>
  <c r="M41" i="1"/>
  <c r="T17" i="1"/>
  <c r="S17" i="1"/>
  <c r="V17" i="1"/>
  <c r="U17" i="1"/>
  <c r="W18" i="4"/>
  <c r="X18" i="4" s="1"/>
  <c r="N16" i="1"/>
  <c r="N41" i="1" s="1"/>
  <c r="P17" i="1" l="1"/>
  <c r="W17" i="1"/>
  <c r="O16" i="1"/>
  <c r="O41" i="1" l="1"/>
  <c r="U16" i="1"/>
  <c r="V16" i="1"/>
  <c r="T16" i="1"/>
  <c r="S16" i="1"/>
  <c r="D41" i="4"/>
  <c r="M40" i="4"/>
  <c r="N40" i="4" s="1"/>
  <c r="O40" i="4" s="1"/>
  <c r="M39" i="4"/>
  <c r="N39" i="4" s="1"/>
  <c r="O39" i="4" s="1"/>
  <c r="M38" i="4"/>
  <c r="N38" i="4" s="1"/>
  <c r="O38" i="4" s="1"/>
  <c r="M37" i="4"/>
  <c r="N37" i="4" s="1"/>
  <c r="O37" i="4" s="1"/>
  <c r="M36" i="4"/>
  <c r="N36" i="4" s="1"/>
  <c r="O36" i="4" s="1"/>
  <c r="M35" i="4"/>
  <c r="N35" i="4" s="1"/>
  <c r="O35" i="4" s="1"/>
  <c r="M34" i="4"/>
  <c r="N34" i="4" s="1"/>
  <c r="O34" i="4" s="1"/>
  <c r="M33" i="4"/>
  <c r="N33" i="4" s="1"/>
  <c r="O33" i="4" s="1"/>
  <c r="M32" i="4"/>
  <c r="N32" i="4" s="1"/>
  <c r="O32" i="4" s="1"/>
  <c r="M31" i="4"/>
  <c r="N31" i="4" s="1"/>
  <c r="O31" i="4" s="1"/>
  <c r="M30" i="4"/>
  <c r="N30" i="4" s="1"/>
  <c r="O30" i="4" s="1"/>
  <c r="M29" i="4"/>
  <c r="N29" i="4" s="1"/>
  <c r="O29" i="4" s="1"/>
  <c r="M28" i="4"/>
  <c r="N28" i="4" s="1"/>
  <c r="O28" i="4" s="1"/>
  <c r="M27" i="4"/>
  <c r="N27" i="4" s="1"/>
  <c r="O27" i="4" s="1"/>
  <c r="M26" i="4"/>
  <c r="N26" i="4" s="1"/>
  <c r="O26" i="4" s="1"/>
  <c r="M25" i="4"/>
  <c r="N25" i="4" s="1"/>
  <c r="M24" i="4"/>
  <c r="N24" i="4" s="1"/>
  <c r="M23" i="4"/>
  <c r="N23" i="4" s="1"/>
  <c r="N17" i="4"/>
  <c r="O17" i="4" s="1"/>
  <c r="N16" i="4"/>
  <c r="O16" i="4" s="1"/>
  <c r="O1" i="4"/>
  <c r="W16" i="1" l="1"/>
  <c r="P16" i="1"/>
  <c r="S41" i="1"/>
  <c r="U41" i="1"/>
  <c r="O11" i="1" s="1"/>
  <c r="T41" i="1"/>
  <c r="T17" i="4"/>
  <c r="V17" i="4"/>
  <c r="S17" i="4"/>
  <c r="U17" i="4"/>
  <c r="P17" i="4" s="1"/>
  <c r="V16" i="4"/>
  <c r="T16" i="4"/>
  <c r="U16" i="4"/>
  <c r="R41" i="4"/>
  <c r="M41" i="4"/>
  <c r="P41" i="1" l="1"/>
  <c r="O12" i="1" s="1"/>
  <c r="W17" i="4"/>
  <c r="X17" i="4" s="1"/>
  <c r="N41" i="4"/>
  <c r="S16" i="4"/>
  <c r="W16" i="4" s="1"/>
  <c r="O41" i="4"/>
  <c r="O10" i="4" l="1"/>
  <c r="U41" i="4"/>
  <c r="T41" i="4"/>
  <c r="S41" i="4"/>
  <c r="X16" i="4"/>
  <c r="P16" i="4"/>
  <c r="P41" i="4" l="1"/>
  <c r="O12" i="4" s="1"/>
  <c r="O11" i="4"/>
  <c r="O1" i="1"/>
  <c r="O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2" authorId="0" shapeId="0" xr:uid="{A9ACD320-431A-422F-96FE-27BFA6C3C949}">
      <text>
        <r>
          <rPr>
            <sz val="11"/>
            <color indexed="81"/>
            <rFont val="MS P ゴシック"/>
            <family val="3"/>
            <charset val="128"/>
          </rPr>
          <t>このシートは，保護されていますので，</t>
        </r>
        <r>
          <rPr>
            <u/>
            <sz val="11"/>
            <color indexed="81"/>
            <rFont val="MS P ゴシック"/>
            <family val="3"/>
            <charset val="128"/>
          </rPr>
          <t>黄色と青色に塗られたセルのみ記載し</t>
        </r>
        <r>
          <rPr>
            <sz val="11"/>
            <color indexed="81"/>
            <rFont val="MS P ゴシック"/>
            <family val="3"/>
            <charset val="128"/>
          </rPr>
          <t>てください。
また，農業者１名毎にこのシートを作成してください。</t>
        </r>
      </text>
    </comment>
    <comment ref="F2" authorId="0" shapeId="0" xr:uid="{641673C0-5A33-49B2-8B8C-1D0ED6B07BDA}">
      <text>
        <r>
          <rPr>
            <sz val="9"/>
            <color indexed="81"/>
            <rFont val="MS P ゴシック"/>
            <family val="3"/>
            <charset val="128"/>
          </rPr>
          <t>肥料区分は，プルダウンで秋肥用か春肥用を選択してください。</t>
        </r>
      </text>
    </comment>
    <comment ref="L3" authorId="0" shapeId="0" xr:uid="{E71A18DB-A857-4E9F-AD62-A08EA9F14B52}">
      <text>
        <r>
          <rPr>
            <sz val="9"/>
            <color indexed="81"/>
            <rFont val="MS P ゴシック"/>
            <family val="3"/>
            <charset val="128"/>
          </rPr>
          <t>社名，代表者名，住所，電話番号，メールアドレスは，正確に記載してください。</t>
        </r>
      </text>
    </comment>
    <comment ref="B16" authorId="0" shapeId="0" xr:uid="{36E90BD4-EC5B-4A00-8A2C-2EBC0517F9DD}">
      <text>
        <r>
          <rPr>
            <sz val="9"/>
            <color indexed="81"/>
            <rFont val="MS P ゴシック"/>
            <family val="3"/>
            <charset val="128"/>
          </rPr>
          <t>取引相手は，農家名を正確に記載</t>
        </r>
      </text>
    </comment>
    <comment ref="D16" authorId="0" shapeId="0" xr:uid="{68A24A46-1D78-4FF8-87B8-3BE956ECA449}">
      <text>
        <r>
          <rPr>
            <sz val="9"/>
            <color indexed="81"/>
            <rFont val="MS P ゴシック"/>
            <family val="3"/>
            <charset val="128"/>
          </rPr>
          <t>供給元は，販売店名を記載。
取組実施者以外の名称の記載も可</t>
        </r>
      </text>
    </comment>
    <comment ref="E16" authorId="0" shapeId="0" xr:uid="{1E7FC8A6-443D-456D-89E9-2E45F0E1C180}">
      <text>
        <r>
          <rPr>
            <sz val="9"/>
            <color indexed="81"/>
            <rFont val="MS P ゴシック"/>
            <family val="3"/>
            <charset val="128"/>
          </rPr>
          <t>決済区分は，プルダウンで選択してください</t>
        </r>
      </text>
    </comment>
    <comment ref="F16" authorId="0" shapeId="0" xr:uid="{DAE93B05-C335-404D-BB31-AB4D43CD9ACC}">
      <text>
        <r>
          <rPr>
            <sz val="9"/>
            <color indexed="81"/>
            <rFont val="MS P ゴシック"/>
            <family val="3"/>
            <charset val="128"/>
          </rPr>
          <t>受注日は，供給日，決済日は，年，月，日を全て記載。
記入例を参照してください。</t>
        </r>
      </text>
    </comment>
    <comment ref="J16" authorId="0" shapeId="0" xr:uid="{9BD4B7AB-E877-48D0-863D-B19CB6904A47}">
      <text>
        <r>
          <rPr>
            <sz val="9"/>
            <color indexed="81"/>
            <rFont val="MS P ゴシック"/>
            <family val="3"/>
            <charset val="128"/>
          </rPr>
          <t>購入品名と入り数は分けて記載してください。</t>
        </r>
      </text>
    </comment>
    <comment ref="Q16" authorId="0" shapeId="0" xr:uid="{2E5FEED8-4A2C-4ED5-9165-744C032CC0BD}">
      <text>
        <r>
          <rPr>
            <sz val="9"/>
            <color indexed="81"/>
            <rFont val="MS P ゴシック"/>
            <family val="3"/>
            <charset val="128"/>
          </rPr>
          <t>市町村等からの支援金があるかプルダウンで選択</t>
        </r>
      </text>
    </comment>
    <comment ref="R16" authorId="0" shapeId="0" xr:uid="{ACA39F18-58BA-4B27-99E8-4CABDFEB1B29}">
      <text>
        <r>
          <rPr>
            <sz val="9"/>
            <color indexed="81"/>
            <rFont val="MS P ゴシック"/>
            <family val="3"/>
            <charset val="128"/>
          </rPr>
          <t>市町村等からの助成金がある場合には，記載してください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2" authorId="0" shapeId="0" xr:uid="{4D663259-7919-467C-B812-BAA89881BB4A}">
      <text>
        <r>
          <rPr>
            <sz val="11"/>
            <color indexed="81"/>
            <rFont val="MS P ゴシック"/>
            <family val="3"/>
            <charset val="128"/>
          </rPr>
          <t>このシートは，保護されていますので，</t>
        </r>
        <r>
          <rPr>
            <u/>
            <sz val="11"/>
            <color indexed="81"/>
            <rFont val="MS P ゴシック"/>
            <family val="3"/>
            <charset val="128"/>
          </rPr>
          <t>黄色と青色に塗られたセルのみ記載し</t>
        </r>
        <r>
          <rPr>
            <sz val="11"/>
            <color indexed="81"/>
            <rFont val="MS P ゴシック"/>
            <family val="3"/>
            <charset val="128"/>
          </rPr>
          <t>てください。
また，農業者１名毎にこのシートを作成してください。</t>
        </r>
      </text>
    </comment>
    <comment ref="F2" authorId="0" shapeId="0" xr:uid="{8A7BE551-303D-42E7-88A4-1DB54FA3522E}">
      <text>
        <r>
          <rPr>
            <sz val="9"/>
            <color indexed="81"/>
            <rFont val="MS P ゴシック"/>
            <family val="3"/>
            <charset val="128"/>
          </rPr>
          <t>肥料区分は，プルダウンで秋肥用か春肥用を選択してください。</t>
        </r>
      </text>
    </comment>
    <comment ref="L3" authorId="0" shapeId="0" xr:uid="{8090E1BA-43E5-423C-9202-A16CFAB022BE}">
      <text>
        <r>
          <rPr>
            <sz val="9"/>
            <color indexed="81"/>
            <rFont val="MS P ゴシック"/>
            <family val="3"/>
            <charset val="128"/>
          </rPr>
          <t>社名，代表者名，住所，電話番号，メールアドレスは，正確に記載してください。</t>
        </r>
      </text>
    </comment>
    <comment ref="O10" authorId="0" shapeId="0" xr:uid="{8DC5F83C-0F42-442E-9742-08FA8A77DCF4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75F5CFCB-E613-4C0B-B27D-61C28686E52A}">
      <text>
        <r>
          <rPr>
            <sz val="9"/>
            <color indexed="81"/>
            <rFont val="MS P ゴシック"/>
            <family val="3"/>
            <charset val="128"/>
          </rPr>
          <t>取引相手は，農家名を正確に記載</t>
        </r>
      </text>
    </comment>
    <comment ref="D16" authorId="0" shapeId="0" xr:uid="{27CD1220-442F-4270-A499-7D7114C2D3D0}">
      <text>
        <r>
          <rPr>
            <sz val="9"/>
            <color indexed="81"/>
            <rFont val="MS P ゴシック"/>
            <family val="3"/>
            <charset val="128"/>
          </rPr>
          <t>供給元は，販売店名を記載。
取組実施者以外の名称の記載も可</t>
        </r>
      </text>
    </comment>
    <comment ref="E16" authorId="0" shapeId="0" xr:uid="{D8A4257E-0230-4701-A331-3F6C1CA1AC95}">
      <text>
        <r>
          <rPr>
            <sz val="9"/>
            <color indexed="81"/>
            <rFont val="MS P ゴシック"/>
            <family val="3"/>
            <charset val="128"/>
          </rPr>
          <t>決済区分は，プルダウンで選択してください</t>
        </r>
      </text>
    </comment>
    <comment ref="F16" authorId="0" shapeId="0" xr:uid="{B65DF347-7EE9-4740-9A13-ECECCC370A9D}">
      <text>
        <r>
          <rPr>
            <sz val="9"/>
            <color indexed="81"/>
            <rFont val="MS P ゴシック"/>
            <family val="3"/>
            <charset val="128"/>
          </rPr>
          <t>受注日は，供給日，決済日は，年，月，日を全て記載。
記入例を参照してください。</t>
        </r>
      </text>
    </comment>
    <comment ref="J16" authorId="0" shapeId="0" xr:uid="{FF200186-10C1-4E92-AA3F-5C46D9E6D1D1}">
      <text>
        <r>
          <rPr>
            <sz val="9"/>
            <color indexed="81"/>
            <rFont val="MS P ゴシック"/>
            <family val="3"/>
            <charset val="128"/>
          </rPr>
          <t>購入品名と入り数は分けて記載してください。</t>
        </r>
      </text>
    </comment>
    <comment ref="Q16" authorId="0" shapeId="0" xr:uid="{35A794DE-DE77-4E96-8929-D744B8E16C04}">
      <text>
        <r>
          <rPr>
            <sz val="9"/>
            <color indexed="81"/>
            <rFont val="MS P ゴシック"/>
            <family val="3"/>
            <charset val="128"/>
          </rPr>
          <t>市町村等からの支援金があるかプルダウンで選択</t>
        </r>
      </text>
    </comment>
    <comment ref="R16" authorId="0" shapeId="0" xr:uid="{C438569B-1698-4A5D-A0E0-304AFCCFD323}">
      <text>
        <r>
          <rPr>
            <sz val="9"/>
            <color indexed="81"/>
            <rFont val="MS P ゴシック"/>
            <family val="3"/>
            <charset val="128"/>
          </rPr>
          <t>市町村等からの助成金がある場合には，記載してください</t>
        </r>
      </text>
    </comment>
  </commentList>
</comments>
</file>

<file path=xl/sharedStrings.xml><?xml version="1.0" encoding="utf-8"?>
<sst xmlns="http://schemas.openxmlformats.org/spreadsheetml/2006/main" count="100" uniqueCount="51">
  <si>
    <t>肥料供給証明書</t>
    <rPh sb="0" eb="2">
      <t>ヒリョウ</t>
    </rPh>
    <rPh sb="2" eb="4">
      <t>キョウキュウ</t>
    </rPh>
    <rPh sb="4" eb="7">
      <t>ショウメイショ</t>
    </rPh>
    <phoneticPr fontId="1"/>
  </si>
  <si>
    <t>決済区分</t>
    <rPh sb="0" eb="2">
      <t>ケッサイ</t>
    </rPh>
    <rPh sb="2" eb="4">
      <t>クブン</t>
    </rPh>
    <phoneticPr fontId="1"/>
  </si>
  <si>
    <t>受注日</t>
    <rPh sb="0" eb="2">
      <t>ジュチュウ</t>
    </rPh>
    <rPh sb="2" eb="3">
      <t>ヒ</t>
    </rPh>
    <phoneticPr fontId="1"/>
  </si>
  <si>
    <t>供給日</t>
    <rPh sb="0" eb="2">
      <t>キョウキュウ</t>
    </rPh>
    <rPh sb="2" eb="3">
      <t>ヒ</t>
    </rPh>
    <phoneticPr fontId="1"/>
  </si>
  <si>
    <t>決済日</t>
    <rPh sb="0" eb="3">
      <t>ケッサイビ</t>
    </rPh>
    <phoneticPr fontId="1"/>
  </si>
  <si>
    <t>購入品名</t>
    <rPh sb="0" eb="2">
      <t>コウニュウ</t>
    </rPh>
    <rPh sb="2" eb="4">
      <t>ヒンメイ</t>
    </rPh>
    <phoneticPr fontId="1"/>
  </si>
  <si>
    <t>入り数</t>
    <rPh sb="0" eb="1">
      <t>イ</t>
    </rPh>
    <rPh sb="2" eb="3">
      <t>スウ</t>
    </rPh>
    <phoneticPr fontId="1"/>
  </si>
  <si>
    <t>供給数量</t>
    <rPh sb="0" eb="2">
      <t>キョウキュウ</t>
    </rPh>
    <rPh sb="2" eb="4">
      <t>スウリョウ</t>
    </rPh>
    <phoneticPr fontId="1"/>
  </si>
  <si>
    <t>単価</t>
    <rPh sb="0" eb="2">
      <t>タンカ</t>
    </rPh>
    <phoneticPr fontId="1"/>
  </si>
  <si>
    <t>供給金額</t>
    <rPh sb="0" eb="2">
      <t>キョウキュウ</t>
    </rPh>
    <rPh sb="2" eb="4">
      <t>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</si>
  <si>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</si>
  <si>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</si>
  <si>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未収金</t>
    <rPh sb="0" eb="3">
      <t>ミシュウキン</t>
    </rPh>
    <phoneticPr fontId="1"/>
  </si>
  <si>
    <t>当用</t>
    <rPh sb="0" eb="2">
      <t>トウヨウ</t>
    </rPh>
    <phoneticPr fontId="1"/>
  </si>
  <si>
    <t>硫安（大粒）</t>
    <rPh sb="0" eb="2">
      <t>リュウアン</t>
    </rPh>
    <rPh sb="3" eb="5">
      <t>オオツブ</t>
    </rPh>
    <phoneticPr fontId="1"/>
  </si>
  <si>
    <t>ケイ酸カリ</t>
    <rPh sb="2" eb="3">
      <t>サン</t>
    </rPh>
    <phoneticPr fontId="1"/>
  </si>
  <si>
    <t>供給元</t>
    <rPh sb="0" eb="2">
      <t>キョウキュウ</t>
    </rPh>
    <rPh sb="2" eb="3">
      <t>モト</t>
    </rPh>
    <phoneticPr fontId="1"/>
  </si>
  <si>
    <t>取引相手</t>
    <rPh sb="0" eb="2">
      <t>トリヒキ</t>
    </rPh>
    <rPh sb="2" eb="4">
      <t>アイテ</t>
    </rPh>
    <phoneticPr fontId="1"/>
  </si>
  <si>
    <t>下記の内容について，相違がないことを証明します。</t>
    <rPh sb="0" eb="2">
      <t>カキ</t>
    </rPh>
    <rPh sb="3" eb="5">
      <t>ナイヨウ</t>
    </rPh>
    <rPh sb="10" eb="12">
      <t>ソウイ</t>
    </rPh>
    <rPh sb="18" eb="20">
      <t>ショウメイ</t>
    </rPh>
    <phoneticPr fontId="1"/>
  </si>
  <si>
    <t>代表取締役</t>
    <rPh sb="0" eb="2">
      <t>ダイヒョウ</t>
    </rPh>
    <rPh sb="2" eb="5">
      <t>トリシマリヤク</t>
    </rPh>
    <phoneticPr fontId="1"/>
  </si>
  <si>
    <t>○○商店</t>
    <rPh sb="2" eb="4">
      <t>ショウテン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</si>
  <si>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</si>
  <si>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</si>
  <si>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</si>
  <si>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</si>
  <si>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</si>
  <si>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秋肥用</t>
    <rPh sb="0" eb="1">
      <t>アキ</t>
    </rPh>
    <rPh sb="1" eb="2">
      <t>コエ</t>
    </rPh>
    <rPh sb="2" eb="3">
      <t>ヨウ</t>
    </rPh>
    <phoneticPr fontId="1"/>
  </si>
  <si>
    <t>春肥用</t>
    <rPh sb="0" eb="2">
      <t>ハルヒ</t>
    </rPh>
    <rPh sb="2" eb="3">
      <t>ヨウ</t>
    </rPh>
    <phoneticPr fontId="1"/>
  </si>
  <si>
    <t>ＪＡ，市町村からの支援金の授受</t>
    <rPh sb="3" eb="6">
      <t>シチョウソン</t>
    </rPh>
    <rPh sb="9" eb="11">
      <t>シエン</t>
    </rPh>
    <rPh sb="13" eb="15">
      <t>ジュジュ</t>
    </rPh>
    <phoneticPr fontId="7"/>
  </si>
  <si>
    <t>有</t>
    <rPh sb="0" eb="1">
      <t>ユウ</t>
    </rPh>
    <phoneticPr fontId="1"/>
  </si>
  <si>
    <t>無</t>
    <rPh sb="0" eb="1">
      <t>ム</t>
    </rPh>
    <phoneticPr fontId="1"/>
  </si>
  <si>
    <t>市町村名</t>
    <rPh sb="0" eb="4">
      <t>シチョウソンメイ</t>
    </rPh>
    <phoneticPr fontId="1"/>
  </si>
  <si>
    <t>鹿児島市</t>
    <rPh sb="0" eb="4">
      <t>カゴシマシ</t>
    </rPh>
    <phoneticPr fontId="1"/>
  </si>
  <si>
    <r>
      <t>肥料供給証明書</t>
    </r>
    <r>
      <rPr>
        <b/>
        <sz val="16"/>
        <color rgb="FFFF0000"/>
        <rFont val="ＭＳ ゴシック"/>
        <family val="3"/>
        <charset val="128"/>
      </rPr>
      <t>（記載例）</t>
    </r>
    <rPh sb="0" eb="2">
      <t>ヒリョウ</t>
    </rPh>
    <rPh sb="2" eb="4">
      <t>キョウキュウ</t>
    </rPh>
    <rPh sb="4" eb="7">
      <t>ショウメイショ</t>
    </rPh>
    <phoneticPr fontId="1"/>
  </si>
  <si>
    <t>社名</t>
    <rPh sb="0" eb="2">
      <t>シャメイ</t>
    </rPh>
    <phoneticPr fontId="1"/>
  </si>
  <si>
    <t>○○商店㈱</t>
    <phoneticPr fontId="1"/>
  </si>
  <si>
    <t>鹿児島　太郎</t>
    <phoneticPr fontId="1"/>
  </si>
  <si>
    <t>〒890-8577</t>
    <phoneticPr fontId="1"/>
  </si>
  <si>
    <t>鹿児島県鹿児島市鴨池新町10番1号</t>
    <phoneticPr fontId="1"/>
  </si>
  <si>
    <t>０９９－２８６－１２３４</t>
    <phoneticPr fontId="1"/>
  </si>
  <si>
    <t>k-sei＠so-net.ne.jp</t>
    <phoneticPr fontId="1"/>
  </si>
  <si>
    <t>当年の肥料費（合計）：参考様式1-2</t>
    <rPh sb="0" eb="2">
      <t>トウネン</t>
    </rPh>
    <rPh sb="3" eb="6">
      <t>ヒリョウヒ</t>
    </rPh>
    <rPh sb="6" eb="7">
      <t>キンガク</t>
    </rPh>
    <rPh sb="7" eb="9">
      <t>ゴウケイ</t>
    </rPh>
    <rPh sb="11" eb="13">
      <t>サンコウ</t>
    </rPh>
    <rPh sb="13" eb="15">
      <t>ヨウシキ</t>
    </rPh>
    <phoneticPr fontId="1"/>
  </si>
  <si>
    <t>国庫調整額（合計）</t>
    <rPh sb="0" eb="2">
      <t>コッコ</t>
    </rPh>
    <rPh sb="2" eb="4">
      <t>チョウセイ</t>
    </rPh>
    <rPh sb="4" eb="5">
      <t>ガク</t>
    </rPh>
    <rPh sb="6" eb="8">
      <t>ゴウケイ</t>
    </rPh>
    <phoneticPr fontId="1"/>
  </si>
  <si>
    <t>支援予定額（合計）:参考様式1-2</t>
    <rPh sb="0" eb="2">
      <t>シエン</t>
    </rPh>
    <rPh sb="2" eb="5">
      <t>ヨテイガク</t>
    </rPh>
    <rPh sb="6" eb="8">
      <t>ゴウケイ</t>
    </rPh>
    <rPh sb="10" eb="12">
      <t>サンコウ</t>
    </rPh>
    <rPh sb="12" eb="14">
      <t>ヨウシキ</t>
    </rPh>
    <phoneticPr fontId="1"/>
  </si>
  <si>
    <r>
      <t xml:space="preserve">有の場合
</t>
    </r>
    <r>
      <rPr>
        <sz val="11"/>
        <color rgb="FFFF0000"/>
        <rFont val="ＭＳ ゴシック"/>
        <family val="3"/>
        <charset val="128"/>
      </rPr>
      <t>支援</t>
    </r>
    <r>
      <rPr>
        <sz val="11"/>
        <color theme="1"/>
        <rFont val="ＭＳ ゴシック"/>
        <family val="2"/>
        <charset val="128"/>
      </rPr>
      <t>額</t>
    </r>
    <rPh sb="0" eb="1">
      <t>ユウ</t>
    </rPh>
    <rPh sb="2" eb="4">
      <t>バアイ</t>
    </rPh>
    <rPh sb="5" eb="7">
      <t>シエン</t>
    </rPh>
    <rPh sb="7" eb="8">
      <t>ガク</t>
    </rPh>
    <phoneticPr fontId="1"/>
  </si>
  <si>
    <t>さつま次郎</t>
    <rPh sb="3" eb="5">
      <t>ジロウ</t>
    </rPh>
    <phoneticPr fontId="1"/>
  </si>
  <si>
    <t>合計
Ａ</t>
    <rPh sb="0" eb="2">
      <t>ゴウケイ</t>
    </rPh>
    <phoneticPr fontId="1"/>
  </si>
  <si>
    <t>国通常
支援額
Ｃ</t>
    <rPh sb="0" eb="1">
      <t>クニ</t>
    </rPh>
    <rPh sb="1" eb="3">
      <t>ツウジョウ</t>
    </rPh>
    <rPh sb="4" eb="6">
      <t>シエン</t>
    </rPh>
    <rPh sb="6" eb="7">
      <t>ガク</t>
    </rPh>
    <phoneticPr fontId="7"/>
  </si>
  <si>
    <t>国庫
調整額
Ｆ</t>
    <rPh sb="0" eb="2">
      <t>コッコ</t>
    </rPh>
    <rPh sb="3" eb="6">
      <t>チョウセイガク</t>
    </rPh>
    <phoneticPr fontId="7"/>
  </si>
  <si>
    <t>県支援額
Ｄ</t>
    <rPh sb="0" eb="1">
      <t>ケン</t>
    </rPh>
    <rPh sb="1" eb="3">
      <t>シエン</t>
    </rPh>
    <rPh sb="3" eb="4">
      <t>ガク</t>
    </rPh>
    <phoneticPr fontId="1"/>
  </si>
  <si>
    <t>国，県支援予定額
Ｂ</t>
    <rPh sb="0" eb="1">
      <t>クニ</t>
    </rPh>
    <rPh sb="2" eb="3">
      <t>ケン</t>
    </rPh>
    <rPh sb="3" eb="5">
      <t>シエン</t>
    </rPh>
    <rPh sb="5" eb="7">
      <t>ヨテイ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</si>
</sst>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##&quot;kg&quot;"/>
    <numFmt numFmtId="178" formatCode="###&quot;袋&quot;"/>
    <numFmt numFmtId="179" formatCode="#,##0_);[Red]\(#,##0\)"/>
    <numFmt numFmtId="180" formatCode="[$-411]ggge&quot;年&quot;m&quot;月&quot;d&quot;日&quot;;@"/>
    <numFmt numFmtId="181" formatCode="#,###,###&quot;円&quot;"/>
    <numFmt numFmtId="182" formatCode="#,##0;&quot;△ &quot;#,##0"/>
  </numFmts>
  <fonts count="1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179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3" fillId="3" borderId="0" xfId="0" applyFont="1" applyFill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 wrapText="1" shrinkToFit="1"/>
    </xf>
    <xf numFmtId="0" fontId="12" fillId="3" borderId="0" xfId="0" applyFont="1" applyFill="1">
      <alignment vertical="center"/>
    </xf>
    <xf numFmtId="0" fontId="13" fillId="2" borderId="5" xfId="0" applyFont="1" applyFill="1" applyBorder="1">
      <alignment vertical="center"/>
    </xf>
    <xf numFmtId="0" fontId="13" fillId="3" borderId="5" xfId="0" applyFont="1" applyFill="1" applyBorder="1">
      <alignment vertical="center"/>
    </xf>
    <xf numFmtId="177" fontId="13" fillId="2" borderId="5" xfId="0" applyNumberFormat="1" applyFont="1" applyFill="1" applyBorder="1">
      <alignment vertical="center"/>
    </xf>
    <xf numFmtId="178" fontId="13" fillId="2" borderId="5" xfId="0" applyNumberFormat="1" applyFont="1" applyFill="1" applyBorder="1">
      <alignment vertical="center"/>
    </xf>
    <xf numFmtId="179" fontId="13" fillId="2" borderId="5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177" fontId="13" fillId="2" borderId="1" xfId="0" applyNumberFormat="1" applyFont="1" applyFill="1" applyBorder="1">
      <alignment vertical="center"/>
    </xf>
    <xf numFmtId="178" fontId="13" fillId="2" borderId="1" xfId="0" applyNumberFormat="1" applyFont="1" applyFill="1" applyBorder="1">
      <alignment vertical="center"/>
    </xf>
    <xf numFmtId="179" fontId="13" fillId="2" borderId="1" xfId="0" applyNumberFormat="1" applyFont="1" applyFill="1" applyBorder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182" fontId="10" fillId="0" borderId="1" xfId="0" applyNumberFormat="1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0" fillId="2" borderId="16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18" fillId="2" borderId="15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18" fillId="3" borderId="5" xfId="0" applyFont="1" applyFill="1" applyBorder="1">
      <alignment vertical="center"/>
    </xf>
    <xf numFmtId="177" fontId="18" fillId="2" borderId="5" xfId="0" applyNumberFormat="1" applyFont="1" applyFill="1" applyBorder="1">
      <alignment vertical="center"/>
    </xf>
    <xf numFmtId="178" fontId="18" fillId="2" borderId="5" xfId="0" applyNumberFormat="1" applyFont="1" applyFill="1" applyBorder="1">
      <alignment vertical="center"/>
    </xf>
    <xf numFmtId="179" fontId="18" fillId="2" borderId="5" xfId="0" applyNumberFormat="1" applyFont="1" applyFill="1" applyBorder="1">
      <alignment vertical="center"/>
    </xf>
    <xf numFmtId="176" fontId="18" fillId="0" borderId="5" xfId="0" applyNumberFormat="1" applyFont="1" applyBorder="1">
      <alignment vertical="center"/>
    </xf>
    <xf numFmtId="0" fontId="18" fillId="2" borderId="16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8" fillId="3" borderId="1" xfId="0" applyFont="1" applyFill="1" applyBorder="1">
      <alignment vertical="center"/>
    </xf>
    <xf numFmtId="177" fontId="18" fillId="2" borderId="1" xfId="0" applyNumberFormat="1" applyFont="1" applyFill="1" applyBorder="1">
      <alignment vertical="center"/>
    </xf>
    <xf numFmtId="178" fontId="18" fillId="2" borderId="1" xfId="0" applyNumberFormat="1" applyFont="1" applyFill="1" applyBorder="1">
      <alignment vertical="center"/>
    </xf>
    <xf numFmtId="179" fontId="18" fillId="2" borderId="1" xfId="0" applyNumberFormat="1" applyFont="1" applyFill="1" applyBorder="1">
      <alignment vertical="center"/>
    </xf>
    <xf numFmtId="176" fontId="18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182" fontId="10" fillId="0" borderId="24" xfId="0" applyNumberFormat="1" applyFont="1" applyFill="1" applyBorder="1">
      <alignment vertical="center"/>
    </xf>
    <xf numFmtId="176" fontId="0" fillId="0" borderId="2" xfId="0" applyNumberFormat="1" applyBorder="1">
      <alignment vertical="center"/>
    </xf>
    <xf numFmtId="0" fontId="9" fillId="0" borderId="23" xfId="0" applyFont="1" applyBorder="1" applyAlignment="1">
      <alignment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13" fillId="2" borderId="5" xfId="0" applyNumberFormat="1" applyFont="1" applyFill="1" applyBorder="1" applyAlignment="1">
      <alignment vertical="center" shrinkToFit="1"/>
    </xf>
    <xf numFmtId="176" fontId="13" fillId="2" borderId="1" xfId="0" applyNumberFormat="1" applyFont="1" applyFill="1" applyBorder="1" applyAlignment="1">
      <alignment vertical="center" shrinkToFit="1"/>
    </xf>
    <xf numFmtId="179" fontId="8" fillId="0" borderId="24" xfId="0" applyNumberFormat="1" applyFont="1" applyBorder="1">
      <alignment vertical="center"/>
    </xf>
    <xf numFmtId="176" fontId="0" fillId="0" borderId="31" xfId="0" applyNumberFormat="1" applyBorder="1">
      <alignment vertical="center"/>
    </xf>
    <xf numFmtId="179" fontId="8" fillId="0" borderId="1" xfId="0" applyNumberFormat="1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Alignment="1">
      <alignment vertical="center" shrinkToFit="1"/>
    </xf>
    <xf numFmtId="176" fontId="0" fillId="0" borderId="31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6" fontId="0" fillId="0" borderId="18" xfId="0" applyNumberFormat="1" applyBorder="1" applyAlignment="1">
      <alignment vertical="center" shrinkToFit="1"/>
    </xf>
    <xf numFmtId="0" fontId="9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/>
    </xf>
    <xf numFmtId="181" fontId="0" fillId="0" borderId="13" xfId="0" applyNumberFormat="1" applyFill="1" applyBorder="1" applyAlignment="1">
      <alignment horizontal="right" vertical="center"/>
    </xf>
    <xf numFmtId="181" fontId="0" fillId="0" borderId="14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</xdr:row>
      <xdr:rowOff>142875</xdr:rowOff>
    </xdr:from>
    <xdr:to>
      <xdr:col>18</xdr:col>
      <xdr:colOff>603249</xdr:colOff>
      <xdr:row>7</xdr:row>
      <xdr:rowOff>76200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D9EB96B-454E-4DBD-87DD-3E8F18130F92}"/>
            </a:ext>
          </a:extLst>
        </xdr:cNvPr>
        <xdr:cNvSpPr/>
      </xdr:nvSpPr>
      <xdr:spPr>
        <a:xfrm>
          <a:off x="12861924" y="701675"/>
          <a:ext cx="1397000" cy="584200"/>
        </a:xfrm>
        <a:prstGeom prst="borderCallout1">
          <a:avLst>
            <a:gd name="adj1" fmla="val 51399"/>
            <a:gd name="adj2" fmla="val 549"/>
            <a:gd name="adj3" fmla="val 144861"/>
            <a:gd name="adj4" fmla="val -34915"/>
          </a:avLst>
        </a:prstGeom>
        <a:solidFill>
          <a:srgbClr val="CC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参考様式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1-2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の同項目と整合が取れているか確認してください</a:t>
          </a:r>
        </a:p>
      </xdr:txBody>
    </xdr:sp>
    <xdr:clientData/>
  </xdr:twoCellAnchor>
  <xdr:twoCellAnchor>
    <xdr:from>
      <xdr:col>16</xdr:col>
      <xdr:colOff>2</xdr:colOff>
      <xdr:row>5</xdr:row>
      <xdr:rowOff>106363</xdr:rowOff>
    </xdr:from>
    <xdr:to>
      <xdr:col>17</xdr:col>
      <xdr:colOff>12699</xdr:colOff>
      <xdr:row>11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276B4BC-2AC1-437F-99AC-83C4A768B6CB}"/>
            </a:ext>
          </a:extLst>
        </xdr:cNvPr>
        <xdr:cNvCxnSpPr>
          <a:stCxn id="2" idx="2"/>
        </xdr:cNvCxnSpPr>
      </xdr:nvCxnSpPr>
      <xdr:spPr>
        <a:xfrm flipH="1">
          <a:off x="12382502" y="992188"/>
          <a:ext cx="479422" cy="9890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D001-048E-4C73-8928-FAEF0ED3BEC2}">
  <dimension ref="B1:W41"/>
  <sheetViews>
    <sheetView tabSelected="1" view="pageBreakPreview" zoomScaleNormal="100" zoomScaleSheetLayoutView="100" workbookViewId="0">
      <pane xSplit="4" ySplit="15" topLeftCell="I16" activePane="bottomRight" state="frozen"/>
      <selection pane="topRight" activeCell="E1" sqref="E1"/>
      <selection pane="bottomLeft" activeCell="A16" sqref="A16"/>
      <selection pane="bottomRight" activeCell="C13" sqref="C13"/>
    </sheetView>
  </sheetViews>
  <sheetFormatPr defaultRowHeight="13"/>
  <cols>
    <col min="1" max="1" width="2.6328125" customWidth="1"/>
    <col min="2" max="2" width="14.6328125" customWidth="1"/>
    <col min="3" max="4" width="10.6328125" customWidth="1"/>
    <col min="5" max="5" width="8.6328125" customWidth="1"/>
    <col min="6" max="8" width="10.6328125" customWidth="1"/>
    <col min="9" max="9" width="20.6328125" customWidth="1"/>
    <col min="10" max="12" width="8.6328125" customWidth="1"/>
    <col min="13" max="13" width="12.6328125" customWidth="1"/>
    <col min="14" max="14" width="10.6328125" customWidth="1"/>
    <col min="15" max="16" width="12.6328125" customWidth="1"/>
    <col min="17" max="17" width="6.6328125" customWidth="1"/>
    <col min="18" max="18" width="10.6328125" customWidth="1"/>
    <col min="19" max="19" width="10.08984375" bestFit="1" customWidth="1"/>
    <col min="20" max="20" width="11.453125" customWidth="1"/>
    <col min="21" max="21" width="8.7265625" style="67"/>
    <col min="22" max="22" width="10.08984375" bestFit="1" customWidth="1"/>
  </cols>
  <sheetData>
    <row r="1" spans="2:23">
      <c r="O1" s="83">
        <f ca="1">TODAY()</f>
        <v>44855</v>
      </c>
      <c r="P1" s="83"/>
    </row>
    <row r="2" spans="2:23" ht="19">
      <c r="B2" s="9" t="s">
        <v>0</v>
      </c>
      <c r="C2" s="9"/>
      <c r="E2" s="8"/>
      <c r="F2" s="10"/>
    </row>
    <row r="3" spans="2:23">
      <c r="M3" s="2" t="s">
        <v>34</v>
      </c>
      <c r="N3" s="87"/>
      <c r="O3" s="88"/>
      <c r="P3" s="89"/>
    </row>
    <row r="4" spans="2:23">
      <c r="B4" t="s">
        <v>18</v>
      </c>
      <c r="M4" s="2" t="s">
        <v>19</v>
      </c>
      <c r="N4" s="87"/>
      <c r="O4" s="88"/>
      <c r="P4" s="89"/>
    </row>
    <row r="5" spans="2:23">
      <c r="M5" s="2" t="s">
        <v>21</v>
      </c>
      <c r="N5" s="90" t="s">
        <v>22</v>
      </c>
      <c r="O5" s="91"/>
      <c r="P5" s="92"/>
    </row>
    <row r="6" spans="2:23">
      <c r="M6" s="2" t="s">
        <v>23</v>
      </c>
      <c r="N6" s="87"/>
      <c r="O6" s="88"/>
      <c r="P6" s="89"/>
    </row>
    <row r="7" spans="2:23">
      <c r="M7" s="2" t="s">
        <v>24</v>
      </c>
      <c r="N7" s="87"/>
      <c r="O7" s="88"/>
      <c r="P7" s="89"/>
    </row>
    <row r="8" spans="2:23">
      <c r="M8" s="11" t="s">
        <v>25</v>
      </c>
      <c r="N8" s="87"/>
      <c r="O8" s="88"/>
      <c r="P8" s="89"/>
    </row>
    <row r="9" spans="2:23" ht="13.5" thickBot="1"/>
    <row r="10" spans="2:23" ht="13.5" thickBot="1">
      <c r="L10" s="24" t="s">
        <v>41</v>
      </c>
      <c r="M10" s="25"/>
      <c r="N10" s="25"/>
      <c r="O10" s="84">
        <f>+O41</f>
        <v>0</v>
      </c>
      <c r="P10" s="85"/>
    </row>
    <row r="11" spans="2:23" ht="13.5" thickBot="1">
      <c r="L11" s="8" t="s">
        <v>42</v>
      </c>
      <c r="M11" s="8"/>
      <c r="N11" s="8"/>
      <c r="O11" s="86">
        <f>+U41</f>
        <v>0</v>
      </c>
      <c r="P11" s="86"/>
    </row>
    <row r="12" spans="2:23" ht="13.5" thickBot="1">
      <c r="L12" s="24" t="s">
        <v>43</v>
      </c>
      <c r="M12" s="8"/>
      <c r="N12" s="8"/>
      <c r="O12" s="84">
        <f>P41</f>
        <v>0</v>
      </c>
      <c r="P12" s="85"/>
    </row>
    <row r="13" spans="2:23" ht="13.5" thickBot="1"/>
    <row r="14" spans="2:23" ht="25" customHeight="1" thickTop="1">
      <c r="B14" s="81" t="s">
        <v>17</v>
      </c>
      <c r="C14" s="77" t="s">
        <v>31</v>
      </c>
      <c r="D14" s="77" t="s">
        <v>16</v>
      </c>
      <c r="E14" s="77" t="s">
        <v>1</v>
      </c>
      <c r="F14" s="77" t="s">
        <v>2</v>
      </c>
      <c r="G14" s="77" t="s">
        <v>3</v>
      </c>
      <c r="H14" s="77" t="s">
        <v>4</v>
      </c>
      <c r="I14" s="77" t="s">
        <v>5</v>
      </c>
      <c r="J14" s="77" t="s">
        <v>6</v>
      </c>
      <c r="K14" s="77" t="s">
        <v>7</v>
      </c>
      <c r="L14" s="77" t="s">
        <v>8</v>
      </c>
      <c r="M14" s="77" t="s">
        <v>9</v>
      </c>
      <c r="N14" s="77" t="s">
        <v>10</v>
      </c>
      <c r="O14" s="77" t="s">
        <v>11</v>
      </c>
      <c r="P14" s="79" t="s">
        <v>50</v>
      </c>
      <c r="Q14" s="71" t="s">
        <v>28</v>
      </c>
      <c r="R14" s="72"/>
      <c r="S14" s="73" t="s">
        <v>47</v>
      </c>
      <c r="T14" s="75" t="s">
        <v>49</v>
      </c>
      <c r="U14" s="75" t="s">
        <v>48</v>
      </c>
    </row>
    <row r="15" spans="2:23" ht="25" customHeight="1" thickBot="1">
      <c r="B15" s="82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80"/>
      <c r="Q15" s="55"/>
      <c r="R15" s="12" t="s">
        <v>44</v>
      </c>
      <c r="S15" s="74"/>
      <c r="T15" s="76"/>
      <c r="U15" s="76"/>
    </row>
    <row r="16" spans="2:23" ht="18" customHeight="1">
      <c r="B16" s="38"/>
      <c r="C16" s="39"/>
      <c r="D16" s="39"/>
      <c r="E16" s="40"/>
      <c r="F16" s="39"/>
      <c r="G16" s="39"/>
      <c r="H16" s="39"/>
      <c r="I16" s="39"/>
      <c r="J16" s="41"/>
      <c r="K16" s="42"/>
      <c r="L16" s="43"/>
      <c r="M16" s="44">
        <f>+L16*K16</f>
        <v>0</v>
      </c>
      <c r="N16" s="44">
        <f>+M16*0.1</f>
        <v>0</v>
      </c>
      <c r="O16" s="44">
        <f>+N16+M16</f>
        <v>0</v>
      </c>
      <c r="P16" s="59">
        <f>ROUNDDOWN(IF(U16&lt;0,+S16+T16,S16+T16-U16),0)</f>
        <v>0</v>
      </c>
      <c r="Q16" s="56"/>
      <c r="R16" s="61"/>
      <c r="S16" s="63">
        <f t="shared" ref="S16:S41" si="0">ROUNDDOWN((+O16-(+O16/1.4/0.9))*0.7,0)</f>
        <v>0</v>
      </c>
      <c r="T16" s="53">
        <f>ROUNDDOWN((+O16-(O16/1.4/0.9))*0.15,0)</f>
        <v>0</v>
      </c>
      <c r="U16" s="68">
        <f>ROUNDDOWN(+R16-O16*(1-1/1.4/0.9)*0.15,0)</f>
        <v>0</v>
      </c>
      <c r="V16" s="52">
        <f>+O16-(O16/1.4/0.9)</f>
        <v>0</v>
      </c>
      <c r="W16" s="52">
        <f>+R16+S16+T16-U16</f>
        <v>0</v>
      </c>
    </row>
    <row r="17" spans="2:23" ht="18" customHeight="1">
      <c r="B17" s="45"/>
      <c r="C17" s="46"/>
      <c r="D17" s="46"/>
      <c r="E17" s="47"/>
      <c r="F17" s="46"/>
      <c r="G17" s="46"/>
      <c r="H17" s="46"/>
      <c r="I17" s="46"/>
      <c r="J17" s="48"/>
      <c r="K17" s="49"/>
      <c r="L17" s="50"/>
      <c r="M17" s="44">
        <f t="shared" ref="M17:M40" si="1">+L17*K17</f>
        <v>0</v>
      </c>
      <c r="N17" s="51">
        <f>+M17*0.1</f>
        <v>0</v>
      </c>
      <c r="O17" s="51">
        <f>+N17+M17</f>
        <v>0</v>
      </c>
      <c r="P17" s="59">
        <f t="shared" ref="P17:P41" si="2">ROUNDDOWN(IF(U17&lt;0,+S17+T17,S17+T17-U17),0)</f>
        <v>0</v>
      </c>
      <c r="Q17" s="57"/>
      <c r="R17" s="62"/>
      <c r="S17" s="65">
        <f t="shared" si="0"/>
        <v>0</v>
      </c>
      <c r="T17" s="26">
        <f t="shared" ref="T17:T41" si="3">ROUNDDOWN((+O17-(O17/1.4/0.9))*0.15,0)</f>
        <v>0</v>
      </c>
      <c r="U17" s="69">
        <f t="shared" ref="U17:U41" si="4">ROUNDDOWN(+R17-O17*(1-1/1.4/0.9)*0.15,0)</f>
        <v>0</v>
      </c>
      <c r="V17" s="52">
        <f t="shared" ref="V17:V40" si="5">+O17-(O17/1.4/0.9)</f>
        <v>0</v>
      </c>
      <c r="W17" s="52">
        <f t="shared" ref="W17:W40" si="6">+R17+S17+T17-U17</f>
        <v>0</v>
      </c>
    </row>
    <row r="18" spans="2:23" ht="18" customHeight="1">
      <c r="B18" s="45"/>
      <c r="C18" s="46"/>
      <c r="D18" s="46"/>
      <c r="E18" s="47"/>
      <c r="F18" s="46"/>
      <c r="G18" s="46"/>
      <c r="H18" s="46"/>
      <c r="I18" s="46"/>
      <c r="J18" s="48"/>
      <c r="K18" s="49"/>
      <c r="L18" s="50"/>
      <c r="M18" s="44">
        <f t="shared" ref="M18:M22" si="7">+L18*K18</f>
        <v>0</v>
      </c>
      <c r="N18" s="51">
        <f t="shared" ref="N18:N22" si="8">+M18*0.1</f>
        <v>0</v>
      </c>
      <c r="O18" s="51">
        <f t="shared" ref="O18:O22" si="9">+N18+M18</f>
        <v>0</v>
      </c>
      <c r="P18" s="59">
        <f t="shared" si="2"/>
        <v>0</v>
      </c>
      <c r="Q18" s="57"/>
      <c r="R18" s="62"/>
      <c r="S18" s="65">
        <f t="shared" si="0"/>
        <v>0</v>
      </c>
      <c r="T18" s="26">
        <f t="shared" si="3"/>
        <v>0</v>
      </c>
      <c r="U18" s="69">
        <f t="shared" si="4"/>
        <v>0</v>
      </c>
      <c r="V18" s="52">
        <f t="shared" si="5"/>
        <v>0</v>
      </c>
      <c r="W18" s="52">
        <f t="shared" si="6"/>
        <v>0</v>
      </c>
    </row>
    <row r="19" spans="2:23" ht="18" customHeight="1">
      <c r="B19" s="45"/>
      <c r="C19" s="46"/>
      <c r="D19" s="46"/>
      <c r="E19" s="47"/>
      <c r="F19" s="46"/>
      <c r="G19" s="46"/>
      <c r="H19" s="46"/>
      <c r="I19" s="46"/>
      <c r="J19" s="48"/>
      <c r="K19" s="49"/>
      <c r="L19" s="50"/>
      <c r="M19" s="44">
        <f t="shared" si="7"/>
        <v>0</v>
      </c>
      <c r="N19" s="51">
        <f t="shared" si="8"/>
        <v>0</v>
      </c>
      <c r="O19" s="51">
        <f t="shared" si="9"/>
        <v>0</v>
      </c>
      <c r="P19" s="59">
        <f t="shared" si="2"/>
        <v>0</v>
      </c>
      <c r="Q19" s="57"/>
      <c r="R19" s="62"/>
      <c r="S19" s="65">
        <f t="shared" si="0"/>
        <v>0</v>
      </c>
      <c r="T19" s="26">
        <f t="shared" si="3"/>
        <v>0</v>
      </c>
      <c r="U19" s="69">
        <f t="shared" si="4"/>
        <v>0</v>
      </c>
      <c r="V19" s="52">
        <f t="shared" si="5"/>
        <v>0</v>
      </c>
      <c r="W19" s="52">
        <f t="shared" si="6"/>
        <v>0</v>
      </c>
    </row>
    <row r="20" spans="2:23" ht="18" customHeight="1">
      <c r="B20" s="45"/>
      <c r="C20" s="46"/>
      <c r="D20" s="46"/>
      <c r="E20" s="47"/>
      <c r="F20" s="46"/>
      <c r="G20" s="46"/>
      <c r="H20" s="46"/>
      <c r="I20" s="46"/>
      <c r="J20" s="48"/>
      <c r="K20" s="49"/>
      <c r="L20" s="50"/>
      <c r="M20" s="44">
        <f t="shared" si="7"/>
        <v>0</v>
      </c>
      <c r="N20" s="51">
        <f t="shared" si="8"/>
        <v>0</v>
      </c>
      <c r="O20" s="51">
        <f t="shared" si="9"/>
        <v>0</v>
      </c>
      <c r="P20" s="59">
        <f t="shared" si="2"/>
        <v>0</v>
      </c>
      <c r="Q20" s="57"/>
      <c r="R20" s="62"/>
      <c r="S20" s="65">
        <f t="shared" si="0"/>
        <v>0</v>
      </c>
      <c r="T20" s="26">
        <f t="shared" si="3"/>
        <v>0</v>
      </c>
      <c r="U20" s="69">
        <f t="shared" si="4"/>
        <v>0</v>
      </c>
      <c r="V20" s="52">
        <f t="shared" si="5"/>
        <v>0</v>
      </c>
      <c r="W20" s="52">
        <f t="shared" si="6"/>
        <v>0</v>
      </c>
    </row>
    <row r="21" spans="2:23" ht="18" customHeight="1">
      <c r="B21" s="45"/>
      <c r="C21" s="46"/>
      <c r="D21" s="46"/>
      <c r="E21" s="47"/>
      <c r="F21" s="46"/>
      <c r="G21" s="46"/>
      <c r="H21" s="46"/>
      <c r="I21" s="46"/>
      <c r="J21" s="48"/>
      <c r="K21" s="49"/>
      <c r="L21" s="50"/>
      <c r="M21" s="44">
        <f t="shared" si="7"/>
        <v>0</v>
      </c>
      <c r="N21" s="51">
        <f t="shared" si="8"/>
        <v>0</v>
      </c>
      <c r="O21" s="51">
        <f t="shared" si="9"/>
        <v>0</v>
      </c>
      <c r="P21" s="59">
        <f t="shared" si="2"/>
        <v>0</v>
      </c>
      <c r="Q21" s="57"/>
      <c r="R21" s="62"/>
      <c r="S21" s="65">
        <f t="shared" si="0"/>
        <v>0</v>
      </c>
      <c r="T21" s="26">
        <f t="shared" si="3"/>
        <v>0</v>
      </c>
      <c r="U21" s="69">
        <f t="shared" si="4"/>
        <v>0</v>
      </c>
      <c r="V21" s="52">
        <f t="shared" si="5"/>
        <v>0</v>
      </c>
      <c r="W21" s="52">
        <f t="shared" si="6"/>
        <v>0</v>
      </c>
    </row>
    <row r="22" spans="2:23" ht="18" customHeight="1">
      <c r="B22" s="45"/>
      <c r="C22" s="46"/>
      <c r="D22" s="46"/>
      <c r="E22" s="47"/>
      <c r="F22" s="46"/>
      <c r="G22" s="46"/>
      <c r="H22" s="46"/>
      <c r="I22" s="46"/>
      <c r="J22" s="48"/>
      <c r="K22" s="49"/>
      <c r="L22" s="50"/>
      <c r="M22" s="44">
        <f t="shared" si="7"/>
        <v>0</v>
      </c>
      <c r="N22" s="51">
        <f t="shared" si="8"/>
        <v>0</v>
      </c>
      <c r="O22" s="51">
        <f t="shared" si="9"/>
        <v>0</v>
      </c>
      <c r="P22" s="59">
        <f t="shared" si="2"/>
        <v>0</v>
      </c>
      <c r="Q22" s="57"/>
      <c r="R22" s="62"/>
      <c r="S22" s="65">
        <f t="shared" si="0"/>
        <v>0</v>
      </c>
      <c r="T22" s="26">
        <f t="shared" si="3"/>
        <v>0</v>
      </c>
      <c r="U22" s="69">
        <f t="shared" si="4"/>
        <v>0</v>
      </c>
      <c r="V22" s="52">
        <f t="shared" si="5"/>
        <v>0</v>
      </c>
      <c r="W22" s="52">
        <f t="shared" si="6"/>
        <v>0</v>
      </c>
    </row>
    <row r="23" spans="2:23" ht="18" customHeight="1">
      <c r="B23" s="45"/>
      <c r="C23" s="46"/>
      <c r="D23" s="46"/>
      <c r="E23" s="47"/>
      <c r="F23" s="46"/>
      <c r="G23" s="46"/>
      <c r="H23" s="46"/>
      <c r="I23" s="46"/>
      <c r="J23" s="48"/>
      <c r="K23" s="49"/>
      <c r="L23" s="50"/>
      <c r="M23" s="44">
        <f t="shared" si="1"/>
        <v>0</v>
      </c>
      <c r="N23" s="51">
        <f t="shared" ref="N23:N40" si="10">+M23*0.1</f>
        <v>0</v>
      </c>
      <c r="O23" s="51">
        <f t="shared" ref="O23:O40" si="11">+N23+M23</f>
        <v>0</v>
      </c>
      <c r="P23" s="59">
        <f t="shared" si="2"/>
        <v>0</v>
      </c>
      <c r="Q23" s="57"/>
      <c r="R23" s="62"/>
      <c r="S23" s="65">
        <f t="shared" si="0"/>
        <v>0</v>
      </c>
      <c r="T23" s="26">
        <f t="shared" si="3"/>
        <v>0</v>
      </c>
      <c r="U23" s="69">
        <f t="shared" si="4"/>
        <v>0</v>
      </c>
      <c r="V23" s="52">
        <f t="shared" si="5"/>
        <v>0</v>
      </c>
      <c r="W23" s="52">
        <f t="shared" si="6"/>
        <v>0</v>
      </c>
    </row>
    <row r="24" spans="2:23" ht="18" customHeight="1">
      <c r="B24" s="45"/>
      <c r="C24" s="46"/>
      <c r="D24" s="46"/>
      <c r="E24" s="47"/>
      <c r="F24" s="46"/>
      <c r="G24" s="46"/>
      <c r="H24" s="46"/>
      <c r="I24" s="46"/>
      <c r="J24" s="48"/>
      <c r="K24" s="49"/>
      <c r="L24" s="50"/>
      <c r="M24" s="44">
        <f t="shared" si="1"/>
        <v>0</v>
      </c>
      <c r="N24" s="51">
        <f t="shared" si="10"/>
        <v>0</v>
      </c>
      <c r="O24" s="51">
        <f t="shared" si="11"/>
        <v>0</v>
      </c>
      <c r="P24" s="59">
        <f t="shared" si="2"/>
        <v>0</v>
      </c>
      <c r="Q24" s="57"/>
      <c r="R24" s="62"/>
      <c r="S24" s="65">
        <f t="shared" si="0"/>
        <v>0</v>
      </c>
      <c r="T24" s="26">
        <f t="shared" si="3"/>
        <v>0</v>
      </c>
      <c r="U24" s="69">
        <f t="shared" si="4"/>
        <v>0</v>
      </c>
      <c r="V24" s="52">
        <f t="shared" si="5"/>
        <v>0</v>
      </c>
      <c r="W24" s="52">
        <f t="shared" si="6"/>
        <v>0</v>
      </c>
    </row>
    <row r="25" spans="2:23" ht="18" customHeight="1">
      <c r="B25" s="45"/>
      <c r="C25" s="46"/>
      <c r="D25" s="46"/>
      <c r="E25" s="47"/>
      <c r="F25" s="46"/>
      <c r="G25" s="46"/>
      <c r="H25" s="46"/>
      <c r="I25" s="46"/>
      <c r="J25" s="48"/>
      <c r="K25" s="49"/>
      <c r="L25" s="50"/>
      <c r="M25" s="44">
        <f t="shared" si="1"/>
        <v>0</v>
      </c>
      <c r="N25" s="51">
        <f t="shared" si="10"/>
        <v>0</v>
      </c>
      <c r="O25" s="51">
        <f t="shared" si="11"/>
        <v>0</v>
      </c>
      <c r="P25" s="59">
        <f t="shared" si="2"/>
        <v>0</v>
      </c>
      <c r="Q25" s="57"/>
      <c r="R25" s="62"/>
      <c r="S25" s="65">
        <f t="shared" si="0"/>
        <v>0</v>
      </c>
      <c r="T25" s="26">
        <f t="shared" si="3"/>
        <v>0</v>
      </c>
      <c r="U25" s="69">
        <f t="shared" si="4"/>
        <v>0</v>
      </c>
      <c r="V25" s="52">
        <f t="shared" si="5"/>
        <v>0</v>
      </c>
      <c r="W25" s="52">
        <f t="shared" si="6"/>
        <v>0</v>
      </c>
    </row>
    <row r="26" spans="2:23" ht="18" customHeight="1">
      <c r="B26" s="45"/>
      <c r="C26" s="46"/>
      <c r="D26" s="46"/>
      <c r="E26" s="47"/>
      <c r="F26" s="46"/>
      <c r="G26" s="46"/>
      <c r="H26" s="46"/>
      <c r="I26" s="46"/>
      <c r="J26" s="48"/>
      <c r="K26" s="49"/>
      <c r="L26" s="50"/>
      <c r="M26" s="44">
        <f t="shared" si="1"/>
        <v>0</v>
      </c>
      <c r="N26" s="51">
        <f t="shared" si="10"/>
        <v>0</v>
      </c>
      <c r="O26" s="51">
        <f t="shared" si="11"/>
        <v>0</v>
      </c>
      <c r="P26" s="59">
        <f t="shared" si="2"/>
        <v>0</v>
      </c>
      <c r="Q26" s="57"/>
      <c r="R26" s="62"/>
      <c r="S26" s="65">
        <f t="shared" si="0"/>
        <v>0</v>
      </c>
      <c r="T26" s="26">
        <f t="shared" si="3"/>
        <v>0</v>
      </c>
      <c r="U26" s="69">
        <f t="shared" si="4"/>
        <v>0</v>
      </c>
      <c r="V26" s="52">
        <f t="shared" si="5"/>
        <v>0</v>
      </c>
      <c r="W26" s="52">
        <f t="shared" si="6"/>
        <v>0</v>
      </c>
    </row>
    <row r="27" spans="2:23" ht="18" customHeight="1">
      <c r="B27" s="45"/>
      <c r="C27" s="46"/>
      <c r="D27" s="46"/>
      <c r="E27" s="47"/>
      <c r="F27" s="46"/>
      <c r="G27" s="46"/>
      <c r="H27" s="46"/>
      <c r="I27" s="46"/>
      <c r="J27" s="48"/>
      <c r="K27" s="49"/>
      <c r="L27" s="50"/>
      <c r="M27" s="44">
        <f t="shared" si="1"/>
        <v>0</v>
      </c>
      <c r="N27" s="51">
        <f t="shared" si="10"/>
        <v>0</v>
      </c>
      <c r="O27" s="51">
        <f t="shared" si="11"/>
        <v>0</v>
      </c>
      <c r="P27" s="59">
        <f t="shared" si="2"/>
        <v>0</v>
      </c>
      <c r="Q27" s="57"/>
      <c r="R27" s="62"/>
      <c r="S27" s="65">
        <f t="shared" si="0"/>
        <v>0</v>
      </c>
      <c r="T27" s="26">
        <f t="shared" si="3"/>
        <v>0</v>
      </c>
      <c r="U27" s="69">
        <f t="shared" si="4"/>
        <v>0</v>
      </c>
      <c r="V27" s="52">
        <f t="shared" si="5"/>
        <v>0</v>
      </c>
      <c r="W27" s="52">
        <f t="shared" si="6"/>
        <v>0</v>
      </c>
    </row>
    <row r="28" spans="2:23" ht="18" customHeight="1">
      <c r="B28" s="45"/>
      <c r="C28" s="46"/>
      <c r="D28" s="46"/>
      <c r="E28" s="47"/>
      <c r="F28" s="46"/>
      <c r="G28" s="46"/>
      <c r="H28" s="46"/>
      <c r="I28" s="46"/>
      <c r="J28" s="48"/>
      <c r="K28" s="49"/>
      <c r="L28" s="50"/>
      <c r="M28" s="44">
        <f t="shared" si="1"/>
        <v>0</v>
      </c>
      <c r="N28" s="51">
        <f t="shared" si="10"/>
        <v>0</v>
      </c>
      <c r="O28" s="51">
        <f t="shared" si="11"/>
        <v>0</v>
      </c>
      <c r="P28" s="59">
        <f t="shared" si="2"/>
        <v>0</v>
      </c>
      <c r="Q28" s="57"/>
      <c r="R28" s="62"/>
      <c r="S28" s="65">
        <f t="shared" si="0"/>
        <v>0</v>
      </c>
      <c r="T28" s="26">
        <f t="shared" si="3"/>
        <v>0</v>
      </c>
      <c r="U28" s="69">
        <f t="shared" si="4"/>
        <v>0</v>
      </c>
      <c r="V28" s="52">
        <f t="shared" si="5"/>
        <v>0</v>
      </c>
      <c r="W28" s="52">
        <f t="shared" si="6"/>
        <v>0</v>
      </c>
    </row>
    <row r="29" spans="2:23" ht="18" customHeight="1">
      <c r="B29" s="45"/>
      <c r="C29" s="46"/>
      <c r="D29" s="46"/>
      <c r="E29" s="47"/>
      <c r="F29" s="46"/>
      <c r="G29" s="46"/>
      <c r="H29" s="46"/>
      <c r="I29" s="46"/>
      <c r="J29" s="48"/>
      <c r="K29" s="49"/>
      <c r="L29" s="50"/>
      <c r="M29" s="44">
        <f t="shared" si="1"/>
        <v>0</v>
      </c>
      <c r="N29" s="51">
        <f t="shared" si="10"/>
        <v>0</v>
      </c>
      <c r="O29" s="51">
        <f t="shared" si="11"/>
        <v>0</v>
      </c>
      <c r="P29" s="59">
        <f t="shared" si="2"/>
        <v>0</v>
      </c>
      <c r="Q29" s="57"/>
      <c r="R29" s="62"/>
      <c r="S29" s="65">
        <f t="shared" si="0"/>
        <v>0</v>
      </c>
      <c r="T29" s="26">
        <f t="shared" si="3"/>
        <v>0</v>
      </c>
      <c r="U29" s="69">
        <f t="shared" si="4"/>
        <v>0</v>
      </c>
      <c r="V29" s="52">
        <f t="shared" si="5"/>
        <v>0</v>
      </c>
      <c r="W29" s="52">
        <f t="shared" si="6"/>
        <v>0</v>
      </c>
    </row>
    <row r="30" spans="2:23" ht="18" customHeight="1">
      <c r="B30" s="45"/>
      <c r="C30" s="46"/>
      <c r="D30" s="46"/>
      <c r="E30" s="47"/>
      <c r="F30" s="46"/>
      <c r="G30" s="46"/>
      <c r="H30" s="46"/>
      <c r="I30" s="46"/>
      <c r="J30" s="48"/>
      <c r="K30" s="49"/>
      <c r="L30" s="50"/>
      <c r="M30" s="44">
        <f t="shared" si="1"/>
        <v>0</v>
      </c>
      <c r="N30" s="51">
        <f t="shared" si="10"/>
        <v>0</v>
      </c>
      <c r="O30" s="51">
        <f t="shared" si="11"/>
        <v>0</v>
      </c>
      <c r="P30" s="59">
        <f t="shared" si="2"/>
        <v>0</v>
      </c>
      <c r="Q30" s="57"/>
      <c r="R30" s="62"/>
      <c r="S30" s="65">
        <f t="shared" si="0"/>
        <v>0</v>
      </c>
      <c r="T30" s="26">
        <f t="shared" si="3"/>
        <v>0</v>
      </c>
      <c r="U30" s="69">
        <f t="shared" si="4"/>
        <v>0</v>
      </c>
      <c r="V30" s="52">
        <f t="shared" si="5"/>
        <v>0</v>
      </c>
      <c r="W30" s="52">
        <f t="shared" si="6"/>
        <v>0</v>
      </c>
    </row>
    <row r="31" spans="2:23" ht="18" customHeight="1">
      <c r="B31" s="45"/>
      <c r="C31" s="46"/>
      <c r="D31" s="46"/>
      <c r="E31" s="47"/>
      <c r="F31" s="46"/>
      <c r="G31" s="46"/>
      <c r="H31" s="46"/>
      <c r="I31" s="46"/>
      <c r="J31" s="48"/>
      <c r="K31" s="49"/>
      <c r="L31" s="50"/>
      <c r="M31" s="44">
        <f t="shared" si="1"/>
        <v>0</v>
      </c>
      <c r="N31" s="51">
        <f t="shared" si="10"/>
        <v>0</v>
      </c>
      <c r="O31" s="51">
        <f t="shared" si="11"/>
        <v>0</v>
      </c>
      <c r="P31" s="59">
        <f t="shared" si="2"/>
        <v>0</v>
      </c>
      <c r="Q31" s="57"/>
      <c r="R31" s="62"/>
      <c r="S31" s="65">
        <f t="shared" si="0"/>
        <v>0</v>
      </c>
      <c r="T31" s="26">
        <f t="shared" si="3"/>
        <v>0</v>
      </c>
      <c r="U31" s="69">
        <f t="shared" si="4"/>
        <v>0</v>
      </c>
      <c r="V31" s="52">
        <f t="shared" si="5"/>
        <v>0</v>
      </c>
      <c r="W31" s="52">
        <f t="shared" si="6"/>
        <v>0</v>
      </c>
    </row>
    <row r="32" spans="2:23" ht="18" customHeight="1">
      <c r="B32" s="45"/>
      <c r="C32" s="46"/>
      <c r="D32" s="46"/>
      <c r="E32" s="47"/>
      <c r="F32" s="46"/>
      <c r="G32" s="46"/>
      <c r="H32" s="46"/>
      <c r="I32" s="46"/>
      <c r="J32" s="48"/>
      <c r="K32" s="49"/>
      <c r="L32" s="50"/>
      <c r="M32" s="44">
        <f t="shared" si="1"/>
        <v>0</v>
      </c>
      <c r="N32" s="51">
        <f t="shared" si="10"/>
        <v>0</v>
      </c>
      <c r="O32" s="51">
        <f t="shared" si="11"/>
        <v>0</v>
      </c>
      <c r="P32" s="59">
        <f t="shared" si="2"/>
        <v>0</v>
      </c>
      <c r="Q32" s="57"/>
      <c r="R32" s="62"/>
      <c r="S32" s="65">
        <f t="shared" si="0"/>
        <v>0</v>
      </c>
      <c r="T32" s="26">
        <f t="shared" si="3"/>
        <v>0</v>
      </c>
      <c r="U32" s="69">
        <f t="shared" si="4"/>
        <v>0</v>
      </c>
      <c r="V32" s="52">
        <f t="shared" si="5"/>
        <v>0</v>
      </c>
      <c r="W32" s="52">
        <f t="shared" si="6"/>
        <v>0</v>
      </c>
    </row>
    <row r="33" spans="2:23" ht="18" customHeight="1">
      <c r="B33" s="45"/>
      <c r="C33" s="46"/>
      <c r="D33" s="46"/>
      <c r="E33" s="47"/>
      <c r="F33" s="46"/>
      <c r="G33" s="46"/>
      <c r="H33" s="46"/>
      <c r="I33" s="46"/>
      <c r="J33" s="48"/>
      <c r="K33" s="49"/>
      <c r="L33" s="50"/>
      <c r="M33" s="44">
        <f t="shared" si="1"/>
        <v>0</v>
      </c>
      <c r="N33" s="51">
        <f t="shared" si="10"/>
        <v>0</v>
      </c>
      <c r="O33" s="51">
        <f t="shared" si="11"/>
        <v>0</v>
      </c>
      <c r="P33" s="59">
        <f t="shared" si="2"/>
        <v>0</v>
      </c>
      <c r="Q33" s="57"/>
      <c r="R33" s="62"/>
      <c r="S33" s="65">
        <f t="shared" si="0"/>
        <v>0</v>
      </c>
      <c r="T33" s="26">
        <f t="shared" si="3"/>
        <v>0</v>
      </c>
      <c r="U33" s="69">
        <f t="shared" si="4"/>
        <v>0</v>
      </c>
      <c r="V33" s="52">
        <f t="shared" si="5"/>
        <v>0</v>
      </c>
      <c r="W33" s="52">
        <f t="shared" si="6"/>
        <v>0</v>
      </c>
    </row>
    <row r="34" spans="2:23" ht="18" customHeight="1">
      <c r="B34" s="45"/>
      <c r="C34" s="46"/>
      <c r="D34" s="46"/>
      <c r="E34" s="47"/>
      <c r="F34" s="46"/>
      <c r="G34" s="46"/>
      <c r="H34" s="46"/>
      <c r="I34" s="46"/>
      <c r="J34" s="48"/>
      <c r="K34" s="49"/>
      <c r="L34" s="50"/>
      <c r="M34" s="44">
        <f t="shared" si="1"/>
        <v>0</v>
      </c>
      <c r="N34" s="51">
        <f t="shared" si="10"/>
        <v>0</v>
      </c>
      <c r="O34" s="51">
        <f t="shared" si="11"/>
        <v>0</v>
      </c>
      <c r="P34" s="59">
        <f t="shared" si="2"/>
        <v>0</v>
      </c>
      <c r="Q34" s="57"/>
      <c r="R34" s="62"/>
      <c r="S34" s="65">
        <f t="shared" si="0"/>
        <v>0</v>
      </c>
      <c r="T34" s="26">
        <f t="shared" si="3"/>
        <v>0</v>
      </c>
      <c r="U34" s="69">
        <f t="shared" si="4"/>
        <v>0</v>
      </c>
      <c r="V34" s="52">
        <f t="shared" si="5"/>
        <v>0</v>
      </c>
      <c r="W34" s="52">
        <f t="shared" si="6"/>
        <v>0</v>
      </c>
    </row>
    <row r="35" spans="2:23" ht="18" customHeight="1">
      <c r="B35" s="45"/>
      <c r="C35" s="46"/>
      <c r="D35" s="46"/>
      <c r="E35" s="47"/>
      <c r="F35" s="46"/>
      <c r="G35" s="46"/>
      <c r="H35" s="46"/>
      <c r="I35" s="46"/>
      <c r="J35" s="48"/>
      <c r="K35" s="49"/>
      <c r="L35" s="50"/>
      <c r="M35" s="44">
        <f t="shared" si="1"/>
        <v>0</v>
      </c>
      <c r="N35" s="51">
        <f t="shared" si="10"/>
        <v>0</v>
      </c>
      <c r="O35" s="51">
        <f t="shared" si="11"/>
        <v>0</v>
      </c>
      <c r="P35" s="59">
        <f t="shared" si="2"/>
        <v>0</v>
      </c>
      <c r="Q35" s="57"/>
      <c r="R35" s="62"/>
      <c r="S35" s="65">
        <f t="shared" si="0"/>
        <v>0</v>
      </c>
      <c r="T35" s="26">
        <f t="shared" si="3"/>
        <v>0</v>
      </c>
      <c r="U35" s="69">
        <f t="shared" si="4"/>
        <v>0</v>
      </c>
      <c r="V35" s="52">
        <f t="shared" si="5"/>
        <v>0</v>
      </c>
      <c r="W35" s="52">
        <f t="shared" si="6"/>
        <v>0</v>
      </c>
    </row>
    <row r="36" spans="2:23" ht="18" customHeight="1">
      <c r="B36" s="45"/>
      <c r="C36" s="46"/>
      <c r="D36" s="46"/>
      <c r="E36" s="47"/>
      <c r="F36" s="46"/>
      <c r="G36" s="46"/>
      <c r="H36" s="46"/>
      <c r="I36" s="46"/>
      <c r="J36" s="48"/>
      <c r="K36" s="49"/>
      <c r="L36" s="50"/>
      <c r="M36" s="44">
        <f t="shared" si="1"/>
        <v>0</v>
      </c>
      <c r="N36" s="51">
        <f t="shared" si="10"/>
        <v>0</v>
      </c>
      <c r="O36" s="51">
        <f t="shared" si="11"/>
        <v>0</v>
      </c>
      <c r="P36" s="59">
        <f t="shared" si="2"/>
        <v>0</v>
      </c>
      <c r="Q36" s="57"/>
      <c r="R36" s="62"/>
      <c r="S36" s="65">
        <f t="shared" si="0"/>
        <v>0</v>
      </c>
      <c r="T36" s="26">
        <f t="shared" si="3"/>
        <v>0</v>
      </c>
      <c r="U36" s="69">
        <f t="shared" si="4"/>
        <v>0</v>
      </c>
      <c r="V36" s="52">
        <f t="shared" si="5"/>
        <v>0</v>
      </c>
      <c r="W36" s="52">
        <f t="shared" si="6"/>
        <v>0</v>
      </c>
    </row>
    <row r="37" spans="2:23" ht="18" customHeight="1">
      <c r="B37" s="45"/>
      <c r="C37" s="46"/>
      <c r="D37" s="46"/>
      <c r="E37" s="47"/>
      <c r="F37" s="46"/>
      <c r="G37" s="46"/>
      <c r="H37" s="46"/>
      <c r="I37" s="46"/>
      <c r="J37" s="48"/>
      <c r="K37" s="49"/>
      <c r="L37" s="50"/>
      <c r="M37" s="44">
        <f t="shared" si="1"/>
        <v>0</v>
      </c>
      <c r="N37" s="51">
        <f t="shared" si="10"/>
        <v>0</v>
      </c>
      <c r="O37" s="51">
        <f t="shared" si="11"/>
        <v>0</v>
      </c>
      <c r="P37" s="59">
        <f t="shared" si="2"/>
        <v>0</v>
      </c>
      <c r="Q37" s="57"/>
      <c r="R37" s="62"/>
      <c r="S37" s="65">
        <f t="shared" si="0"/>
        <v>0</v>
      </c>
      <c r="T37" s="26">
        <f t="shared" si="3"/>
        <v>0</v>
      </c>
      <c r="U37" s="69">
        <f t="shared" si="4"/>
        <v>0</v>
      </c>
      <c r="V37" s="52">
        <f t="shared" si="5"/>
        <v>0</v>
      </c>
      <c r="W37" s="52">
        <f t="shared" si="6"/>
        <v>0</v>
      </c>
    </row>
    <row r="38" spans="2:23" ht="18" customHeight="1">
      <c r="B38" s="45"/>
      <c r="C38" s="46"/>
      <c r="D38" s="46"/>
      <c r="E38" s="47"/>
      <c r="F38" s="46"/>
      <c r="G38" s="46"/>
      <c r="H38" s="46"/>
      <c r="I38" s="46"/>
      <c r="J38" s="48"/>
      <c r="K38" s="49"/>
      <c r="L38" s="50"/>
      <c r="M38" s="44">
        <f t="shared" si="1"/>
        <v>0</v>
      </c>
      <c r="N38" s="51">
        <f t="shared" si="10"/>
        <v>0</v>
      </c>
      <c r="O38" s="51">
        <f t="shared" si="11"/>
        <v>0</v>
      </c>
      <c r="P38" s="59">
        <f t="shared" si="2"/>
        <v>0</v>
      </c>
      <c r="Q38" s="57"/>
      <c r="R38" s="62"/>
      <c r="S38" s="65">
        <f t="shared" si="0"/>
        <v>0</v>
      </c>
      <c r="T38" s="26">
        <f t="shared" si="3"/>
        <v>0</v>
      </c>
      <c r="U38" s="69">
        <f t="shared" si="4"/>
        <v>0</v>
      </c>
      <c r="V38" s="52">
        <f t="shared" si="5"/>
        <v>0</v>
      </c>
      <c r="W38" s="52">
        <f t="shared" si="6"/>
        <v>0</v>
      </c>
    </row>
    <row r="39" spans="2:23" ht="18" customHeight="1">
      <c r="B39" s="45"/>
      <c r="C39" s="46"/>
      <c r="D39" s="46"/>
      <c r="E39" s="47"/>
      <c r="F39" s="46"/>
      <c r="G39" s="46"/>
      <c r="H39" s="46"/>
      <c r="I39" s="46"/>
      <c r="J39" s="48"/>
      <c r="K39" s="49"/>
      <c r="L39" s="50"/>
      <c r="M39" s="44">
        <f t="shared" si="1"/>
        <v>0</v>
      </c>
      <c r="N39" s="51">
        <f t="shared" si="10"/>
        <v>0</v>
      </c>
      <c r="O39" s="51">
        <f t="shared" si="11"/>
        <v>0</v>
      </c>
      <c r="P39" s="59">
        <f t="shared" si="2"/>
        <v>0</v>
      </c>
      <c r="Q39" s="57"/>
      <c r="R39" s="62"/>
      <c r="S39" s="65">
        <f t="shared" si="0"/>
        <v>0</v>
      </c>
      <c r="T39" s="26">
        <f t="shared" si="3"/>
        <v>0</v>
      </c>
      <c r="U39" s="69">
        <f t="shared" si="4"/>
        <v>0</v>
      </c>
      <c r="V39" s="52">
        <f t="shared" si="5"/>
        <v>0</v>
      </c>
      <c r="W39" s="52">
        <f t="shared" si="6"/>
        <v>0</v>
      </c>
    </row>
    <row r="40" spans="2:23" ht="18" customHeight="1">
      <c r="B40" s="45"/>
      <c r="C40" s="46"/>
      <c r="D40" s="46"/>
      <c r="E40" s="47"/>
      <c r="F40" s="46"/>
      <c r="G40" s="46"/>
      <c r="H40" s="46"/>
      <c r="I40" s="46"/>
      <c r="J40" s="48"/>
      <c r="K40" s="49"/>
      <c r="L40" s="50"/>
      <c r="M40" s="44">
        <f t="shared" si="1"/>
        <v>0</v>
      </c>
      <c r="N40" s="51">
        <f t="shared" si="10"/>
        <v>0</v>
      </c>
      <c r="O40" s="51">
        <f t="shared" si="11"/>
        <v>0</v>
      </c>
      <c r="P40" s="59">
        <f t="shared" si="2"/>
        <v>0</v>
      </c>
      <c r="Q40" s="57"/>
      <c r="R40" s="62"/>
      <c r="S40" s="65">
        <f t="shared" si="0"/>
        <v>0</v>
      </c>
      <c r="T40" s="26">
        <f t="shared" si="3"/>
        <v>0</v>
      </c>
      <c r="U40" s="69">
        <f t="shared" si="4"/>
        <v>0</v>
      </c>
      <c r="V40" s="52">
        <f t="shared" si="5"/>
        <v>0</v>
      </c>
      <c r="W40" s="52">
        <f t="shared" si="6"/>
        <v>0</v>
      </c>
    </row>
    <row r="41" spans="2:23" ht="18" customHeight="1" thickBot="1">
      <c r="B41" s="30" t="s">
        <v>11</v>
      </c>
      <c r="C41" s="31"/>
      <c r="D41" s="32">
        <f>COUNTA(D16:D40)</f>
        <v>0</v>
      </c>
      <c r="E41" s="33"/>
      <c r="F41" s="34"/>
      <c r="G41" s="34"/>
      <c r="H41" s="34"/>
      <c r="I41" s="34"/>
      <c r="J41" s="34"/>
      <c r="K41" s="34"/>
      <c r="L41" s="35"/>
      <c r="M41" s="36">
        <f>SUM(M16:M40)</f>
        <v>0</v>
      </c>
      <c r="N41" s="36">
        <f t="shared" ref="N41:O41" si="12">SUM(N16:N40)</f>
        <v>0</v>
      </c>
      <c r="O41" s="37">
        <f t="shared" si="12"/>
        <v>0</v>
      </c>
      <c r="P41" s="60">
        <f t="shared" si="2"/>
        <v>0</v>
      </c>
      <c r="Q41" s="58"/>
      <c r="R41" s="36">
        <f>SUM(R16:R40)</f>
        <v>0</v>
      </c>
      <c r="S41" s="36">
        <f t="shared" si="0"/>
        <v>0</v>
      </c>
      <c r="T41" s="36">
        <f t="shared" si="3"/>
        <v>0</v>
      </c>
      <c r="U41" s="70">
        <f t="shared" si="4"/>
        <v>0</v>
      </c>
    </row>
  </sheetData>
  <protectedRanges>
    <protectedRange sqref="B16:L40" name="範囲1"/>
    <protectedRange sqref="M4:P8 N3:P3" name="範囲2"/>
    <protectedRange sqref="R16:R19 R21:R40" name="範囲3_2"/>
    <protectedRange sqref="R20" name="範囲3_1_2"/>
    <protectedRange sqref="R41:U41" name="範囲3"/>
  </protectedRanges>
  <mergeCells count="29">
    <mergeCell ref="O1:P1"/>
    <mergeCell ref="O10:P10"/>
    <mergeCell ref="O11:P11"/>
    <mergeCell ref="O12:P12"/>
    <mergeCell ref="N3:P3"/>
    <mergeCell ref="N4:P4"/>
    <mergeCell ref="N5:P5"/>
    <mergeCell ref="N6:P6"/>
    <mergeCell ref="N7:P7"/>
    <mergeCell ref="N8:P8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Q14:R14"/>
    <mergeCell ref="S14:S15"/>
    <mergeCell ref="T14:T15"/>
    <mergeCell ref="U14:U15"/>
    <mergeCell ref="L14:L15"/>
    <mergeCell ref="M14:M15"/>
    <mergeCell ref="N14:N15"/>
    <mergeCell ref="O14:O15"/>
    <mergeCell ref="P14:P15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CA8682-BF1A-4E3B-9173-1D8F0D0AE510}">
          <x14:formula1>
            <xm:f>Sheet2!$B$2:$B$3</xm:f>
          </x14:formula1>
          <xm:sqref>E16:E40</xm:sqref>
        </x14:dataValidation>
        <x14:dataValidation type="list" allowBlank="1" showInputMessage="1" showErrorMessage="1" xr:uid="{10620C48-A47D-4535-BF96-A10F012AB8EA}">
          <x14:formula1>
            <xm:f>Sheet2!$C$2:$C$3</xm:f>
          </x14:formula1>
          <xm:sqref>F2</xm:sqref>
        </x14:dataValidation>
        <x14:dataValidation type="list" allowBlank="1" showInputMessage="1" showErrorMessage="1" xr:uid="{1915D3E3-3C87-4D1F-84D1-9F22723B5D4D}">
          <x14:formula1>
            <xm:f>Sheet2!$D$2:$D$3</xm:f>
          </x14:formula1>
          <xm:sqref>Q16:Q40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9683-D039-4508-A47E-331022CE71F0}">
  <sheetPr>
    <pageSetUpPr fitToPage="1"/>
  </sheetPr>
  <dimension ref="B1:AC41"/>
  <sheetViews>
    <sheetView view="pageBreakPreview" zoomScaleNormal="100" zoomScaleSheetLayoutView="100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T6" sqref="T6"/>
    </sheetView>
  </sheetViews>
  <sheetFormatPr defaultRowHeight="13"/>
  <cols>
    <col min="1" max="1" width="2.6328125" customWidth="1"/>
    <col min="2" max="2" width="14.6328125" customWidth="1"/>
    <col min="3" max="4" width="10.6328125" customWidth="1"/>
    <col min="5" max="5" width="8.6328125" customWidth="1"/>
    <col min="6" max="8" width="11.7265625" bestFit="1" customWidth="1"/>
    <col min="9" max="9" width="20.6328125" customWidth="1"/>
    <col min="10" max="12" width="8.6328125" customWidth="1"/>
    <col min="13" max="13" width="12.6328125" customWidth="1"/>
    <col min="14" max="14" width="10.6328125" customWidth="1"/>
    <col min="15" max="16" width="12.6328125" customWidth="1"/>
    <col min="17" max="17" width="6.6328125" customWidth="1"/>
    <col min="18" max="18" width="11.6328125" customWidth="1"/>
    <col min="19" max="19" width="10.08984375" bestFit="1" customWidth="1"/>
    <col min="20" max="21" width="11.453125" customWidth="1"/>
    <col min="22" max="22" width="12.6328125" customWidth="1"/>
    <col min="23" max="23" width="11.54296875" customWidth="1"/>
    <col min="24" max="24" width="12.6328125" customWidth="1"/>
  </cols>
  <sheetData>
    <row r="1" spans="2:29">
      <c r="O1" s="83">
        <f ca="1">TODAY()</f>
        <v>44855</v>
      </c>
      <c r="P1" s="83"/>
    </row>
    <row r="2" spans="2:29" ht="19">
      <c r="B2" s="9" t="s">
        <v>33</v>
      </c>
      <c r="C2" s="9"/>
      <c r="E2" s="8"/>
      <c r="F2" s="13" t="s">
        <v>26</v>
      </c>
    </row>
    <row r="3" spans="2:29">
      <c r="M3" s="2" t="s">
        <v>34</v>
      </c>
      <c r="N3" s="93" t="s">
        <v>35</v>
      </c>
      <c r="O3" s="94"/>
      <c r="P3" s="95"/>
    </row>
    <row r="4" spans="2:29">
      <c r="B4" t="s">
        <v>18</v>
      </c>
      <c r="M4" s="2" t="s">
        <v>19</v>
      </c>
      <c r="N4" s="93" t="s">
        <v>36</v>
      </c>
      <c r="O4" s="94"/>
      <c r="P4" s="95"/>
    </row>
    <row r="5" spans="2:29">
      <c r="M5" s="2" t="s">
        <v>21</v>
      </c>
      <c r="N5" s="93" t="s">
        <v>37</v>
      </c>
      <c r="O5" s="94"/>
      <c r="P5" s="95"/>
    </row>
    <row r="6" spans="2:29">
      <c r="M6" s="2" t="s">
        <v>23</v>
      </c>
      <c r="N6" s="98" t="s">
        <v>38</v>
      </c>
      <c r="O6" s="99"/>
      <c r="P6" s="100"/>
    </row>
    <row r="7" spans="2:29">
      <c r="M7" s="2" t="s">
        <v>24</v>
      </c>
      <c r="N7" s="93" t="s">
        <v>39</v>
      </c>
      <c r="O7" s="94"/>
      <c r="P7" s="95"/>
    </row>
    <row r="8" spans="2:29">
      <c r="M8" s="11" t="s">
        <v>25</v>
      </c>
      <c r="N8" s="93" t="s">
        <v>40</v>
      </c>
      <c r="O8" s="94"/>
      <c r="P8" s="95"/>
    </row>
    <row r="9" spans="2:29" ht="13.5" thickBot="1"/>
    <row r="10" spans="2:29" ht="13.5" thickBot="1">
      <c r="L10" s="24" t="s">
        <v>41</v>
      </c>
      <c r="M10" s="25"/>
      <c r="N10" s="25"/>
      <c r="O10" s="84">
        <f>+O41</f>
        <v>880000</v>
      </c>
      <c r="P10" s="85"/>
    </row>
    <row r="11" spans="2:29" ht="13.5" thickBot="1">
      <c r="L11" s="8" t="s">
        <v>42</v>
      </c>
      <c r="M11" s="8"/>
      <c r="N11" s="8"/>
      <c r="O11" s="86">
        <f>+U41</f>
        <v>-7238</v>
      </c>
      <c r="P11" s="86"/>
    </row>
    <row r="12" spans="2:29" ht="13.5" thickBot="1">
      <c r="L12" s="24" t="s">
        <v>43</v>
      </c>
      <c r="M12" s="8"/>
      <c r="N12" s="8"/>
      <c r="O12" s="84">
        <f>+P41</f>
        <v>154349</v>
      </c>
      <c r="P12" s="85"/>
    </row>
    <row r="13" spans="2:29" ht="13.5" thickBot="1"/>
    <row r="14" spans="2:29" ht="25" customHeight="1" thickTop="1">
      <c r="B14" s="81" t="s">
        <v>17</v>
      </c>
      <c r="C14" s="77" t="s">
        <v>31</v>
      </c>
      <c r="D14" s="77" t="s">
        <v>16</v>
      </c>
      <c r="E14" s="77" t="s">
        <v>1</v>
      </c>
      <c r="F14" s="77" t="s">
        <v>2</v>
      </c>
      <c r="G14" s="77" t="s">
        <v>3</v>
      </c>
      <c r="H14" s="77" t="s">
        <v>4</v>
      </c>
      <c r="I14" s="77" t="s">
        <v>5</v>
      </c>
      <c r="J14" s="77" t="s">
        <v>6</v>
      </c>
      <c r="K14" s="77" t="s">
        <v>7</v>
      </c>
      <c r="L14" s="77" t="s">
        <v>8</v>
      </c>
      <c r="M14" s="77" t="s">
        <v>9</v>
      </c>
      <c r="N14" s="77" t="s">
        <v>10</v>
      </c>
      <c r="O14" s="96" t="s">
        <v>46</v>
      </c>
      <c r="P14" s="79" t="s">
        <v>50</v>
      </c>
      <c r="Q14" s="71" t="s">
        <v>28</v>
      </c>
      <c r="R14" s="72"/>
      <c r="S14" s="73" t="s">
        <v>47</v>
      </c>
      <c r="T14" s="75" t="s">
        <v>49</v>
      </c>
      <c r="U14" s="75" t="s">
        <v>48</v>
      </c>
    </row>
    <row r="15" spans="2:29" ht="25" customHeight="1" thickBot="1">
      <c r="B15" s="82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97"/>
      <c r="P15" s="80"/>
      <c r="Q15" s="55"/>
      <c r="R15" s="12" t="s">
        <v>44</v>
      </c>
      <c r="S15" s="74"/>
      <c r="T15" s="76"/>
      <c r="U15" s="76"/>
    </row>
    <row r="16" spans="2:29" ht="18" customHeight="1">
      <c r="B16" s="27" t="s">
        <v>45</v>
      </c>
      <c r="C16" s="14" t="s">
        <v>32</v>
      </c>
      <c r="D16" s="14" t="s">
        <v>20</v>
      </c>
      <c r="E16" s="15" t="s">
        <v>12</v>
      </c>
      <c r="F16" s="14">
        <v>20220605</v>
      </c>
      <c r="G16" s="14">
        <v>20220701</v>
      </c>
      <c r="H16" s="14">
        <v>20220831</v>
      </c>
      <c r="I16" s="14" t="s">
        <v>14</v>
      </c>
      <c r="J16" s="16">
        <v>20</v>
      </c>
      <c r="K16" s="17">
        <v>10</v>
      </c>
      <c r="L16" s="18">
        <v>3000</v>
      </c>
      <c r="M16" s="7">
        <v>350000</v>
      </c>
      <c r="N16" s="7">
        <f>+M16*0.1</f>
        <v>35000</v>
      </c>
      <c r="O16" s="54">
        <f t="shared" ref="O16:O18" si="0">+N16+M16</f>
        <v>385000</v>
      </c>
      <c r="P16" s="59">
        <f>ROUNDDOWN(IF(U16&lt;0,+S16+T16,S16+T16-U16),0)</f>
        <v>67527</v>
      </c>
      <c r="Q16" s="56" t="s">
        <v>29</v>
      </c>
      <c r="R16" s="61">
        <v>7000</v>
      </c>
      <c r="S16" s="63">
        <f t="shared" ref="S16" si="1">ROUNDDOWN((+O16-(+O16/1.4/0.9))*0.7,0)</f>
        <v>55611</v>
      </c>
      <c r="T16" s="53">
        <f>ROUNDDOWN((+O16-(O16/1.4/0.9))*0.15,0)</f>
        <v>11916</v>
      </c>
      <c r="U16" s="64">
        <f>ROUNDDOWN(+R16-O16*(1-1/1.4/0.9)*0.15,0)</f>
        <v>-4916</v>
      </c>
      <c r="V16" s="52">
        <f>+O16-(O16/1.4/0.9)</f>
        <v>79444.444444444438</v>
      </c>
      <c r="W16" s="52">
        <f>+R16+S16+T16-U16</f>
        <v>79443</v>
      </c>
      <c r="X16" s="52">
        <f>+V16-W16</f>
        <v>1.4444444444379769</v>
      </c>
      <c r="Y16" s="52"/>
      <c r="Z16" s="52"/>
      <c r="AA16" s="52"/>
      <c r="AB16" s="52"/>
      <c r="AC16" s="52"/>
    </row>
    <row r="17" spans="2:29" ht="18" customHeight="1">
      <c r="B17" s="28" t="s">
        <v>45</v>
      </c>
      <c r="C17" s="19" t="s">
        <v>32</v>
      </c>
      <c r="D17" s="19" t="s">
        <v>20</v>
      </c>
      <c r="E17" s="20" t="s">
        <v>13</v>
      </c>
      <c r="F17" s="19">
        <v>20220701</v>
      </c>
      <c r="G17" s="19">
        <v>20220701</v>
      </c>
      <c r="H17" s="19">
        <v>20220701</v>
      </c>
      <c r="I17" s="19" t="s">
        <v>15</v>
      </c>
      <c r="J17" s="21">
        <v>20</v>
      </c>
      <c r="K17" s="22">
        <v>33</v>
      </c>
      <c r="L17" s="23">
        <v>2652</v>
      </c>
      <c r="M17" s="1">
        <v>160000</v>
      </c>
      <c r="N17" s="1">
        <f>+M17*0.1</f>
        <v>16000</v>
      </c>
      <c r="O17" s="54">
        <f t="shared" si="0"/>
        <v>176000</v>
      </c>
      <c r="P17" s="59">
        <f t="shared" ref="P17:P41" si="2">ROUNDDOWN(IF(U17&lt;0,+S17+T17,S17+T17-U17),0)</f>
        <v>30869</v>
      </c>
      <c r="Q17" s="57" t="s">
        <v>29</v>
      </c>
      <c r="R17" s="62">
        <v>4000</v>
      </c>
      <c r="S17" s="65">
        <f t="shared" ref="S17:S40" si="3">ROUNDDOWN((+O17-(+O17/1.4/0.9))*0.7,0)</f>
        <v>25422</v>
      </c>
      <c r="T17" s="26">
        <f t="shared" ref="T17:T40" si="4">ROUNDDOWN((+O17-(O17/1.4/0.9))*0.15,0)</f>
        <v>5447</v>
      </c>
      <c r="U17" s="66">
        <f t="shared" ref="U17:U40" si="5">ROUNDDOWN(+R17-O17*(1-1/1.4/0.9)*0.15,0)</f>
        <v>-1447</v>
      </c>
      <c r="V17" s="52">
        <f t="shared" ref="V17:V40" si="6">+O17-(O17/1.4/0.9)</f>
        <v>36317.460317460296</v>
      </c>
      <c r="W17" s="52">
        <f t="shared" ref="W17:W40" si="7">+R17+S17+T17-U17</f>
        <v>36316</v>
      </c>
      <c r="X17" s="52">
        <f t="shared" ref="X17:X40" si="8">+V17-W17</f>
        <v>1.4603174602962099</v>
      </c>
      <c r="Y17" s="52"/>
      <c r="Z17" s="52"/>
      <c r="AA17" s="52"/>
      <c r="AB17" s="52"/>
      <c r="AC17" s="52"/>
    </row>
    <row r="18" spans="2:29" ht="18" customHeight="1">
      <c r="B18" s="28" t="s">
        <v>45</v>
      </c>
      <c r="C18" s="19" t="s">
        <v>32</v>
      </c>
      <c r="D18" s="19" t="s">
        <v>20</v>
      </c>
      <c r="E18" s="20" t="s">
        <v>12</v>
      </c>
      <c r="F18" s="19">
        <v>20220801</v>
      </c>
      <c r="G18" s="19">
        <v>20220901</v>
      </c>
      <c r="H18" s="19">
        <v>20221003</v>
      </c>
      <c r="I18" s="19"/>
      <c r="J18" s="21"/>
      <c r="K18" s="22">
        <v>50</v>
      </c>
      <c r="L18" s="23">
        <v>1500</v>
      </c>
      <c r="M18" s="1">
        <v>290000</v>
      </c>
      <c r="N18" s="1">
        <f t="shared" ref="N18:N22" si="9">+M18*0.1</f>
        <v>29000</v>
      </c>
      <c r="O18" s="54">
        <f t="shared" si="0"/>
        <v>319000</v>
      </c>
      <c r="P18" s="59">
        <f t="shared" si="2"/>
        <v>55950</v>
      </c>
      <c r="Q18" s="57" t="s">
        <v>30</v>
      </c>
      <c r="R18" s="62">
        <v>9000</v>
      </c>
      <c r="S18" s="65">
        <f t="shared" si="3"/>
        <v>46077</v>
      </c>
      <c r="T18" s="26">
        <f t="shared" si="4"/>
        <v>9873</v>
      </c>
      <c r="U18" s="66">
        <f t="shared" si="5"/>
        <v>-873</v>
      </c>
      <c r="V18" s="52">
        <f t="shared" si="6"/>
        <v>65825.396825396805</v>
      </c>
      <c r="W18" s="52">
        <f t="shared" si="7"/>
        <v>65823</v>
      </c>
      <c r="X18" s="52">
        <f t="shared" si="8"/>
        <v>2.3968253968050703</v>
      </c>
      <c r="Y18" s="52"/>
      <c r="Z18" s="52"/>
      <c r="AA18" s="52"/>
      <c r="AB18" s="52"/>
      <c r="AC18" s="52"/>
    </row>
    <row r="19" spans="2:29" ht="18" customHeight="1">
      <c r="B19" s="29"/>
      <c r="C19" s="2"/>
      <c r="D19" s="2"/>
      <c r="E19" s="6"/>
      <c r="F19" s="2"/>
      <c r="G19" s="2"/>
      <c r="H19" s="2"/>
      <c r="I19" s="2"/>
      <c r="J19" s="3"/>
      <c r="K19" s="4"/>
      <c r="L19" s="5"/>
      <c r="M19" s="1">
        <f t="shared" ref="M19:M22" si="10">+K19*L19</f>
        <v>0</v>
      </c>
      <c r="N19" s="1">
        <f t="shared" si="9"/>
        <v>0</v>
      </c>
      <c r="O19" s="54">
        <f t="shared" ref="O19:O23" si="11">+N19+M19</f>
        <v>0</v>
      </c>
      <c r="P19" s="59">
        <f t="shared" si="2"/>
        <v>0</v>
      </c>
      <c r="Q19" s="57" t="s">
        <v>29</v>
      </c>
      <c r="R19" s="62"/>
      <c r="S19" s="65">
        <f t="shared" si="3"/>
        <v>0</v>
      </c>
      <c r="T19" s="26">
        <f t="shared" si="4"/>
        <v>0</v>
      </c>
      <c r="U19" s="66">
        <f t="shared" si="5"/>
        <v>0</v>
      </c>
      <c r="V19" s="52">
        <f t="shared" si="6"/>
        <v>0</v>
      </c>
      <c r="W19" s="52">
        <f t="shared" si="7"/>
        <v>0</v>
      </c>
      <c r="X19" s="52">
        <f t="shared" si="8"/>
        <v>0</v>
      </c>
      <c r="Y19" s="52"/>
      <c r="Z19" s="52"/>
      <c r="AA19" s="52"/>
      <c r="AB19" s="52"/>
      <c r="AC19" s="52"/>
    </row>
    <row r="20" spans="2:29" ht="18" customHeight="1">
      <c r="B20" s="29"/>
      <c r="C20" s="2"/>
      <c r="D20" s="2"/>
      <c r="E20" s="6"/>
      <c r="F20" s="2"/>
      <c r="G20" s="2"/>
      <c r="H20" s="2"/>
      <c r="I20" s="2"/>
      <c r="J20" s="3"/>
      <c r="K20" s="4"/>
      <c r="L20" s="5"/>
      <c r="M20" s="1">
        <f t="shared" si="10"/>
        <v>0</v>
      </c>
      <c r="N20" s="1">
        <f t="shared" si="9"/>
        <v>0</v>
      </c>
      <c r="O20" s="54">
        <f t="shared" si="11"/>
        <v>0</v>
      </c>
      <c r="P20" s="59">
        <f t="shared" si="2"/>
        <v>0</v>
      </c>
      <c r="Q20" s="57" t="s">
        <v>29</v>
      </c>
      <c r="R20" s="62"/>
      <c r="S20" s="65">
        <f t="shared" si="3"/>
        <v>0</v>
      </c>
      <c r="T20" s="26">
        <f t="shared" si="4"/>
        <v>0</v>
      </c>
      <c r="U20" s="66">
        <f t="shared" si="5"/>
        <v>0</v>
      </c>
      <c r="V20" s="52">
        <f t="shared" si="6"/>
        <v>0</v>
      </c>
      <c r="W20" s="52">
        <f t="shared" si="7"/>
        <v>0</v>
      </c>
      <c r="X20" s="52">
        <f t="shared" si="8"/>
        <v>0</v>
      </c>
    </row>
    <row r="21" spans="2:29" ht="18" customHeight="1">
      <c r="B21" s="29"/>
      <c r="C21" s="2"/>
      <c r="D21" s="2"/>
      <c r="E21" s="6"/>
      <c r="F21" s="2"/>
      <c r="G21" s="2"/>
      <c r="H21" s="2"/>
      <c r="I21" s="2"/>
      <c r="J21" s="3"/>
      <c r="K21" s="4"/>
      <c r="L21" s="5"/>
      <c r="M21" s="1">
        <f t="shared" si="10"/>
        <v>0</v>
      </c>
      <c r="N21" s="1">
        <f t="shared" si="9"/>
        <v>0</v>
      </c>
      <c r="O21" s="54">
        <f t="shared" si="11"/>
        <v>0</v>
      </c>
      <c r="P21" s="59">
        <f t="shared" si="2"/>
        <v>0</v>
      </c>
      <c r="Q21" s="57" t="s">
        <v>29</v>
      </c>
      <c r="R21" s="62"/>
      <c r="S21" s="65">
        <f t="shared" si="3"/>
        <v>0</v>
      </c>
      <c r="T21" s="26">
        <f t="shared" si="4"/>
        <v>0</v>
      </c>
      <c r="U21" s="66">
        <f t="shared" si="5"/>
        <v>0</v>
      </c>
      <c r="V21" s="52">
        <f t="shared" si="6"/>
        <v>0</v>
      </c>
      <c r="W21" s="52">
        <f t="shared" si="7"/>
        <v>0</v>
      </c>
      <c r="X21" s="52">
        <f t="shared" si="8"/>
        <v>0</v>
      </c>
    </row>
    <row r="22" spans="2:29" ht="18" customHeight="1">
      <c r="B22" s="29"/>
      <c r="C22" s="2"/>
      <c r="D22" s="2"/>
      <c r="E22" s="6"/>
      <c r="F22" s="2"/>
      <c r="G22" s="2"/>
      <c r="H22" s="2"/>
      <c r="I22" s="2"/>
      <c r="J22" s="3"/>
      <c r="K22" s="4"/>
      <c r="L22" s="5"/>
      <c r="M22" s="1">
        <f t="shared" si="10"/>
        <v>0</v>
      </c>
      <c r="N22" s="1">
        <f t="shared" si="9"/>
        <v>0</v>
      </c>
      <c r="O22" s="54">
        <f t="shared" si="11"/>
        <v>0</v>
      </c>
      <c r="P22" s="59">
        <f t="shared" si="2"/>
        <v>0</v>
      </c>
      <c r="Q22" s="57" t="s">
        <v>29</v>
      </c>
      <c r="R22" s="62"/>
      <c r="S22" s="65">
        <f t="shared" si="3"/>
        <v>0</v>
      </c>
      <c r="T22" s="26">
        <f t="shared" si="4"/>
        <v>0</v>
      </c>
      <c r="U22" s="66">
        <f t="shared" si="5"/>
        <v>0</v>
      </c>
      <c r="V22" s="52">
        <f t="shared" si="6"/>
        <v>0</v>
      </c>
      <c r="W22" s="52">
        <f t="shared" si="7"/>
        <v>0</v>
      </c>
      <c r="X22" s="52">
        <f t="shared" si="8"/>
        <v>0</v>
      </c>
    </row>
    <row r="23" spans="2:29" ht="18" customHeight="1">
      <c r="B23" s="29"/>
      <c r="C23" s="2"/>
      <c r="D23" s="2"/>
      <c r="E23" s="6"/>
      <c r="F23" s="2"/>
      <c r="G23" s="2"/>
      <c r="H23" s="2"/>
      <c r="I23" s="2"/>
      <c r="J23" s="3"/>
      <c r="K23" s="4"/>
      <c r="L23" s="5"/>
      <c r="M23" s="1">
        <f t="shared" ref="M23:M40" si="12">+L23*K23</f>
        <v>0</v>
      </c>
      <c r="N23" s="1">
        <f t="shared" ref="N23:N40" si="13">+M23*0.1</f>
        <v>0</v>
      </c>
      <c r="O23" s="54">
        <f t="shared" si="11"/>
        <v>0</v>
      </c>
      <c r="P23" s="59">
        <f t="shared" si="2"/>
        <v>0</v>
      </c>
      <c r="Q23" s="57" t="s">
        <v>29</v>
      </c>
      <c r="R23" s="62"/>
      <c r="S23" s="65">
        <f t="shared" si="3"/>
        <v>0</v>
      </c>
      <c r="T23" s="26">
        <f t="shared" si="4"/>
        <v>0</v>
      </c>
      <c r="U23" s="66">
        <f t="shared" si="5"/>
        <v>0</v>
      </c>
      <c r="V23" s="52">
        <f t="shared" si="6"/>
        <v>0</v>
      </c>
      <c r="W23" s="52">
        <f t="shared" si="7"/>
        <v>0</v>
      </c>
      <c r="X23" s="52">
        <f t="shared" si="8"/>
        <v>0</v>
      </c>
    </row>
    <row r="24" spans="2:29" ht="18" customHeight="1">
      <c r="B24" s="29"/>
      <c r="C24" s="2"/>
      <c r="D24" s="2"/>
      <c r="E24" s="6"/>
      <c r="F24" s="2"/>
      <c r="G24" s="2"/>
      <c r="H24" s="2"/>
      <c r="I24" s="2"/>
      <c r="J24" s="3"/>
      <c r="K24" s="4"/>
      <c r="L24" s="5"/>
      <c r="M24" s="1">
        <f t="shared" si="12"/>
        <v>0</v>
      </c>
      <c r="N24" s="1">
        <f t="shared" si="13"/>
        <v>0</v>
      </c>
      <c r="O24" s="54">
        <f t="shared" ref="O24:O40" si="14">+N24+M24</f>
        <v>0</v>
      </c>
      <c r="P24" s="59">
        <f t="shared" si="2"/>
        <v>0</v>
      </c>
      <c r="Q24" s="57"/>
      <c r="R24" s="62"/>
      <c r="S24" s="65">
        <f t="shared" si="3"/>
        <v>0</v>
      </c>
      <c r="T24" s="26">
        <f t="shared" si="4"/>
        <v>0</v>
      </c>
      <c r="U24" s="66">
        <f t="shared" si="5"/>
        <v>0</v>
      </c>
      <c r="V24" s="52">
        <f t="shared" si="6"/>
        <v>0</v>
      </c>
      <c r="W24" s="52">
        <f t="shared" si="7"/>
        <v>0</v>
      </c>
      <c r="X24" s="52">
        <f t="shared" si="8"/>
        <v>0</v>
      </c>
    </row>
    <row r="25" spans="2:29" ht="18" customHeight="1">
      <c r="B25" s="29"/>
      <c r="C25" s="2"/>
      <c r="D25" s="2"/>
      <c r="E25" s="6"/>
      <c r="F25" s="2"/>
      <c r="G25" s="2"/>
      <c r="H25" s="2"/>
      <c r="I25" s="2"/>
      <c r="J25" s="3"/>
      <c r="K25" s="4"/>
      <c r="L25" s="5"/>
      <c r="M25" s="1">
        <f t="shared" si="12"/>
        <v>0</v>
      </c>
      <c r="N25" s="1">
        <f t="shared" si="13"/>
        <v>0</v>
      </c>
      <c r="O25" s="54">
        <f t="shared" si="14"/>
        <v>0</v>
      </c>
      <c r="P25" s="59">
        <f t="shared" si="2"/>
        <v>0</v>
      </c>
      <c r="Q25" s="57"/>
      <c r="R25" s="62"/>
      <c r="S25" s="65">
        <f t="shared" si="3"/>
        <v>0</v>
      </c>
      <c r="T25" s="26">
        <f t="shared" si="4"/>
        <v>0</v>
      </c>
      <c r="U25" s="66">
        <f t="shared" si="5"/>
        <v>0</v>
      </c>
      <c r="V25" s="52">
        <f t="shared" si="6"/>
        <v>0</v>
      </c>
      <c r="W25" s="52">
        <f t="shared" si="7"/>
        <v>0</v>
      </c>
      <c r="X25" s="52">
        <f t="shared" si="8"/>
        <v>0</v>
      </c>
    </row>
    <row r="26" spans="2:29" ht="18" customHeight="1">
      <c r="B26" s="29"/>
      <c r="C26" s="2"/>
      <c r="D26" s="2"/>
      <c r="E26" s="6"/>
      <c r="F26" s="2"/>
      <c r="G26" s="2"/>
      <c r="H26" s="2"/>
      <c r="I26" s="2"/>
      <c r="J26" s="3"/>
      <c r="K26" s="4"/>
      <c r="L26" s="5"/>
      <c r="M26" s="1">
        <f t="shared" si="12"/>
        <v>0</v>
      </c>
      <c r="N26" s="1">
        <f t="shared" si="13"/>
        <v>0</v>
      </c>
      <c r="O26" s="54">
        <f t="shared" si="14"/>
        <v>0</v>
      </c>
      <c r="P26" s="59">
        <f t="shared" si="2"/>
        <v>0</v>
      </c>
      <c r="Q26" s="57"/>
      <c r="R26" s="62"/>
      <c r="S26" s="65">
        <f t="shared" si="3"/>
        <v>0</v>
      </c>
      <c r="T26" s="26">
        <f t="shared" si="4"/>
        <v>0</v>
      </c>
      <c r="U26" s="66">
        <f t="shared" si="5"/>
        <v>0</v>
      </c>
      <c r="V26" s="52">
        <f t="shared" si="6"/>
        <v>0</v>
      </c>
      <c r="W26" s="52">
        <f t="shared" si="7"/>
        <v>0</v>
      </c>
      <c r="X26" s="52">
        <f t="shared" si="8"/>
        <v>0</v>
      </c>
    </row>
    <row r="27" spans="2:29" ht="18" customHeight="1">
      <c r="B27" s="29"/>
      <c r="C27" s="2"/>
      <c r="D27" s="2"/>
      <c r="E27" s="6"/>
      <c r="F27" s="2"/>
      <c r="G27" s="2"/>
      <c r="H27" s="2"/>
      <c r="I27" s="2"/>
      <c r="J27" s="3"/>
      <c r="K27" s="4"/>
      <c r="L27" s="5"/>
      <c r="M27" s="1">
        <f t="shared" si="12"/>
        <v>0</v>
      </c>
      <c r="N27" s="1">
        <f t="shared" si="13"/>
        <v>0</v>
      </c>
      <c r="O27" s="54">
        <f t="shared" si="14"/>
        <v>0</v>
      </c>
      <c r="P27" s="59">
        <f t="shared" si="2"/>
        <v>0</v>
      </c>
      <c r="Q27" s="57"/>
      <c r="R27" s="62"/>
      <c r="S27" s="65">
        <f t="shared" si="3"/>
        <v>0</v>
      </c>
      <c r="T27" s="26">
        <f t="shared" si="4"/>
        <v>0</v>
      </c>
      <c r="U27" s="66">
        <f t="shared" si="5"/>
        <v>0</v>
      </c>
      <c r="V27" s="52">
        <f t="shared" si="6"/>
        <v>0</v>
      </c>
      <c r="W27" s="52">
        <f t="shared" si="7"/>
        <v>0</v>
      </c>
      <c r="X27" s="52">
        <f t="shared" si="8"/>
        <v>0</v>
      </c>
    </row>
    <row r="28" spans="2:29" ht="18" customHeight="1">
      <c r="B28" s="29"/>
      <c r="C28" s="2"/>
      <c r="D28" s="2"/>
      <c r="E28" s="6"/>
      <c r="F28" s="2"/>
      <c r="G28" s="2"/>
      <c r="H28" s="2"/>
      <c r="I28" s="2"/>
      <c r="J28" s="3"/>
      <c r="K28" s="4"/>
      <c r="L28" s="5"/>
      <c r="M28" s="1">
        <f t="shared" si="12"/>
        <v>0</v>
      </c>
      <c r="N28" s="1">
        <f t="shared" si="13"/>
        <v>0</v>
      </c>
      <c r="O28" s="54">
        <f t="shared" si="14"/>
        <v>0</v>
      </c>
      <c r="P28" s="59">
        <f t="shared" si="2"/>
        <v>0</v>
      </c>
      <c r="Q28" s="57"/>
      <c r="R28" s="62"/>
      <c r="S28" s="65">
        <f t="shared" si="3"/>
        <v>0</v>
      </c>
      <c r="T28" s="26">
        <f t="shared" si="4"/>
        <v>0</v>
      </c>
      <c r="U28" s="66">
        <f t="shared" si="5"/>
        <v>0</v>
      </c>
      <c r="V28" s="52">
        <f t="shared" si="6"/>
        <v>0</v>
      </c>
      <c r="W28" s="52">
        <f t="shared" si="7"/>
        <v>0</v>
      </c>
      <c r="X28" s="52">
        <f t="shared" si="8"/>
        <v>0</v>
      </c>
    </row>
    <row r="29" spans="2:29" ht="18" customHeight="1">
      <c r="B29" s="29"/>
      <c r="C29" s="2"/>
      <c r="D29" s="2"/>
      <c r="E29" s="6"/>
      <c r="F29" s="2"/>
      <c r="G29" s="2"/>
      <c r="H29" s="2"/>
      <c r="I29" s="2"/>
      <c r="J29" s="3"/>
      <c r="K29" s="4"/>
      <c r="L29" s="5"/>
      <c r="M29" s="1">
        <f t="shared" si="12"/>
        <v>0</v>
      </c>
      <c r="N29" s="1">
        <f t="shared" si="13"/>
        <v>0</v>
      </c>
      <c r="O29" s="54">
        <f t="shared" si="14"/>
        <v>0</v>
      </c>
      <c r="P29" s="59">
        <f t="shared" si="2"/>
        <v>0</v>
      </c>
      <c r="Q29" s="57"/>
      <c r="R29" s="62"/>
      <c r="S29" s="65">
        <f t="shared" si="3"/>
        <v>0</v>
      </c>
      <c r="T29" s="26">
        <f t="shared" si="4"/>
        <v>0</v>
      </c>
      <c r="U29" s="66">
        <f t="shared" si="5"/>
        <v>0</v>
      </c>
      <c r="V29" s="52">
        <f t="shared" si="6"/>
        <v>0</v>
      </c>
      <c r="W29" s="52">
        <f t="shared" si="7"/>
        <v>0</v>
      </c>
      <c r="X29" s="52">
        <f t="shared" si="8"/>
        <v>0</v>
      </c>
    </row>
    <row r="30" spans="2:29" ht="18" customHeight="1">
      <c r="B30" s="29"/>
      <c r="C30" s="2"/>
      <c r="D30" s="2"/>
      <c r="E30" s="6"/>
      <c r="F30" s="2"/>
      <c r="G30" s="2"/>
      <c r="H30" s="2"/>
      <c r="I30" s="2"/>
      <c r="J30" s="3"/>
      <c r="K30" s="4"/>
      <c r="L30" s="5"/>
      <c r="M30" s="1">
        <f t="shared" si="12"/>
        <v>0</v>
      </c>
      <c r="N30" s="1">
        <f t="shared" si="13"/>
        <v>0</v>
      </c>
      <c r="O30" s="54">
        <f t="shared" si="14"/>
        <v>0</v>
      </c>
      <c r="P30" s="59">
        <f t="shared" si="2"/>
        <v>0</v>
      </c>
      <c r="Q30" s="57"/>
      <c r="R30" s="62"/>
      <c r="S30" s="65">
        <f t="shared" si="3"/>
        <v>0</v>
      </c>
      <c r="T30" s="26">
        <f t="shared" si="4"/>
        <v>0</v>
      </c>
      <c r="U30" s="66">
        <f t="shared" si="5"/>
        <v>0</v>
      </c>
      <c r="V30" s="52">
        <f t="shared" si="6"/>
        <v>0</v>
      </c>
      <c r="W30" s="52">
        <f t="shared" si="7"/>
        <v>0</v>
      </c>
      <c r="X30" s="52">
        <f t="shared" si="8"/>
        <v>0</v>
      </c>
    </row>
    <row r="31" spans="2:29" ht="18" customHeight="1">
      <c r="B31" s="29"/>
      <c r="C31" s="2"/>
      <c r="D31" s="2"/>
      <c r="E31" s="6"/>
      <c r="F31" s="2"/>
      <c r="G31" s="2"/>
      <c r="H31" s="2"/>
      <c r="I31" s="2"/>
      <c r="J31" s="3"/>
      <c r="K31" s="4"/>
      <c r="L31" s="5"/>
      <c r="M31" s="1">
        <f t="shared" si="12"/>
        <v>0</v>
      </c>
      <c r="N31" s="1">
        <f t="shared" si="13"/>
        <v>0</v>
      </c>
      <c r="O31" s="54">
        <f t="shared" si="14"/>
        <v>0</v>
      </c>
      <c r="P31" s="59">
        <f t="shared" si="2"/>
        <v>0</v>
      </c>
      <c r="Q31" s="57"/>
      <c r="R31" s="62"/>
      <c r="S31" s="65">
        <f t="shared" si="3"/>
        <v>0</v>
      </c>
      <c r="T31" s="26">
        <f t="shared" si="4"/>
        <v>0</v>
      </c>
      <c r="U31" s="66">
        <f t="shared" si="5"/>
        <v>0</v>
      </c>
      <c r="V31" s="52">
        <f t="shared" si="6"/>
        <v>0</v>
      </c>
      <c r="W31" s="52">
        <f t="shared" si="7"/>
        <v>0</v>
      </c>
      <c r="X31" s="52">
        <f t="shared" si="8"/>
        <v>0</v>
      </c>
    </row>
    <row r="32" spans="2:29" ht="18" customHeight="1">
      <c r="B32" s="29"/>
      <c r="C32" s="2"/>
      <c r="D32" s="2"/>
      <c r="E32" s="6"/>
      <c r="F32" s="2"/>
      <c r="G32" s="2"/>
      <c r="H32" s="2"/>
      <c r="I32" s="2"/>
      <c r="J32" s="3"/>
      <c r="K32" s="4"/>
      <c r="L32" s="5"/>
      <c r="M32" s="1">
        <f t="shared" si="12"/>
        <v>0</v>
      </c>
      <c r="N32" s="1">
        <f t="shared" si="13"/>
        <v>0</v>
      </c>
      <c r="O32" s="54">
        <f t="shared" si="14"/>
        <v>0</v>
      </c>
      <c r="P32" s="59">
        <f t="shared" si="2"/>
        <v>0</v>
      </c>
      <c r="Q32" s="57"/>
      <c r="R32" s="62"/>
      <c r="S32" s="65">
        <f t="shared" si="3"/>
        <v>0</v>
      </c>
      <c r="T32" s="26">
        <f t="shared" si="4"/>
        <v>0</v>
      </c>
      <c r="U32" s="66">
        <f t="shared" si="5"/>
        <v>0</v>
      </c>
      <c r="V32" s="52">
        <f t="shared" si="6"/>
        <v>0</v>
      </c>
      <c r="W32" s="52">
        <f t="shared" si="7"/>
        <v>0</v>
      </c>
      <c r="X32" s="52">
        <f t="shared" si="8"/>
        <v>0</v>
      </c>
    </row>
    <row r="33" spans="2:24" ht="18" customHeight="1">
      <c r="B33" s="29"/>
      <c r="C33" s="2"/>
      <c r="D33" s="2"/>
      <c r="E33" s="6"/>
      <c r="F33" s="2"/>
      <c r="G33" s="2"/>
      <c r="H33" s="2"/>
      <c r="I33" s="2"/>
      <c r="J33" s="3"/>
      <c r="K33" s="4"/>
      <c r="L33" s="5"/>
      <c r="M33" s="1">
        <f t="shared" si="12"/>
        <v>0</v>
      </c>
      <c r="N33" s="1">
        <f t="shared" si="13"/>
        <v>0</v>
      </c>
      <c r="O33" s="54">
        <f t="shared" si="14"/>
        <v>0</v>
      </c>
      <c r="P33" s="59">
        <f t="shared" si="2"/>
        <v>0</v>
      </c>
      <c r="Q33" s="57"/>
      <c r="R33" s="62"/>
      <c r="S33" s="65">
        <f t="shared" si="3"/>
        <v>0</v>
      </c>
      <c r="T33" s="26">
        <f t="shared" si="4"/>
        <v>0</v>
      </c>
      <c r="U33" s="66">
        <f t="shared" si="5"/>
        <v>0</v>
      </c>
      <c r="V33" s="52">
        <f t="shared" si="6"/>
        <v>0</v>
      </c>
      <c r="W33" s="52">
        <f t="shared" si="7"/>
        <v>0</v>
      </c>
      <c r="X33" s="52">
        <f t="shared" si="8"/>
        <v>0</v>
      </c>
    </row>
    <row r="34" spans="2:24" ht="18" customHeight="1">
      <c r="B34" s="29"/>
      <c r="C34" s="2"/>
      <c r="D34" s="2"/>
      <c r="E34" s="6"/>
      <c r="F34" s="2"/>
      <c r="G34" s="2"/>
      <c r="H34" s="2"/>
      <c r="I34" s="2"/>
      <c r="J34" s="3"/>
      <c r="K34" s="4"/>
      <c r="L34" s="5"/>
      <c r="M34" s="1">
        <f t="shared" si="12"/>
        <v>0</v>
      </c>
      <c r="N34" s="1">
        <f t="shared" si="13"/>
        <v>0</v>
      </c>
      <c r="O34" s="54">
        <f t="shared" si="14"/>
        <v>0</v>
      </c>
      <c r="P34" s="59">
        <f t="shared" si="2"/>
        <v>0</v>
      </c>
      <c r="Q34" s="57"/>
      <c r="R34" s="62"/>
      <c r="S34" s="65">
        <f t="shared" si="3"/>
        <v>0</v>
      </c>
      <c r="T34" s="26">
        <f t="shared" si="4"/>
        <v>0</v>
      </c>
      <c r="U34" s="66">
        <f t="shared" si="5"/>
        <v>0</v>
      </c>
      <c r="V34" s="52">
        <f t="shared" si="6"/>
        <v>0</v>
      </c>
      <c r="W34" s="52">
        <f t="shared" si="7"/>
        <v>0</v>
      </c>
      <c r="X34" s="52">
        <f t="shared" si="8"/>
        <v>0</v>
      </c>
    </row>
    <row r="35" spans="2:24" ht="18" customHeight="1">
      <c r="B35" s="29"/>
      <c r="C35" s="2"/>
      <c r="D35" s="2"/>
      <c r="E35" s="6"/>
      <c r="F35" s="2"/>
      <c r="G35" s="2"/>
      <c r="H35" s="2"/>
      <c r="I35" s="2"/>
      <c r="J35" s="3"/>
      <c r="K35" s="4"/>
      <c r="L35" s="5"/>
      <c r="M35" s="1">
        <f t="shared" si="12"/>
        <v>0</v>
      </c>
      <c r="N35" s="1">
        <f t="shared" si="13"/>
        <v>0</v>
      </c>
      <c r="O35" s="54">
        <f t="shared" si="14"/>
        <v>0</v>
      </c>
      <c r="P35" s="59">
        <f t="shared" si="2"/>
        <v>0</v>
      </c>
      <c r="Q35" s="57"/>
      <c r="R35" s="62"/>
      <c r="S35" s="65">
        <f t="shared" si="3"/>
        <v>0</v>
      </c>
      <c r="T35" s="26">
        <f t="shared" si="4"/>
        <v>0</v>
      </c>
      <c r="U35" s="66">
        <f t="shared" si="5"/>
        <v>0</v>
      </c>
      <c r="V35" s="52">
        <f t="shared" si="6"/>
        <v>0</v>
      </c>
      <c r="W35" s="52">
        <f t="shared" si="7"/>
        <v>0</v>
      </c>
      <c r="X35" s="52">
        <f t="shared" si="8"/>
        <v>0</v>
      </c>
    </row>
    <row r="36" spans="2:24" ht="18" customHeight="1">
      <c r="B36" s="29"/>
      <c r="C36" s="2"/>
      <c r="D36" s="2"/>
      <c r="E36" s="6"/>
      <c r="F36" s="2"/>
      <c r="G36" s="2"/>
      <c r="H36" s="2"/>
      <c r="I36" s="2"/>
      <c r="J36" s="3"/>
      <c r="K36" s="4"/>
      <c r="L36" s="5"/>
      <c r="M36" s="1">
        <f t="shared" si="12"/>
        <v>0</v>
      </c>
      <c r="N36" s="1">
        <f t="shared" si="13"/>
        <v>0</v>
      </c>
      <c r="O36" s="54">
        <f t="shared" si="14"/>
        <v>0</v>
      </c>
      <c r="P36" s="59">
        <f t="shared" si="2"/>
        <v>0</v>
      </c>
      <c r="Q36" s="57"/>
      <c r="R36" s="62"/>
      <c r="S36" s="65">
        <f t="shared" si="3"/>
        <v>0</v>
      </c>
      <c r="T36" s="26">
        <f t="shared" si="4"/>
        <v>0</v>
      </c>
      <c r="U36" s="66">
        <f t="shared" si="5"/>
        <v>0</v>
      </c>
      <c r="V36" s="52">
        <f t="shared" si="6"/>
        <v>0</v>
      </c>
      <c r="W36" s="52">
        <f t="shared" si="7"/>
        <v>0</v>
      </c>
      <c r="X36" s="52">
        <f t="shared" si="8"/>
        <v>0</v>
      </c>
    </row>
    <row r="37" spans="2:24" ht="18" customHeight="1">
      <c r="B37" s="29"/>
      <c r="C37" s="2"/>
      <c r="D37" s="2"/>
      <c r="E37" s="6"/>
      <c r="F37" s="2"/>
      <c r="G37" s="2"/>
      <c r="H37" s="2"/>
      <c r="I37" s="2"/>
      <c r="J37" s="3"/>
      <c r="K37" s="4"/>
      <c r="L37" s="5"/>
      <c r="M37" s="1">
        <f t="shared" si="12"/>
        <v>0</v>
      </c>
      <c r="N37" s="1">
        <f t="shared" si="13"/>
        <v>0</v>
      </c>
      <c r="O37" s="54">
        <f t="shared" si="14"/>
        <v>0</v>
      </c>
      <c r="P37" s="59">
        <f t="shared" si="2"/>
        <v>0</v>
      </c>
      <c r="Q37" s="57"/>
      <c r="R37" s="62"/>
      <c r="S37" s="65">
        <f t="shared" si="3"/>
        <v>0</v>
      </c>
      <c r="T37" s="26">
        <f t="shared" si="4"/>
        <v>0</v>
      </c>
      <c r="U37" s="66">
        <f t="shared" si="5"/>
        <v>0</v>
      </c>
      <c r="V37" s="52">
        <f t="shared" si="6"/>
        <v>0</v>
      </c>
      <c r="W37" s="52">
        <f t="shared" si="7"/>
        <v>0</v>
      </c>
      <c r="X37" s="52">
        <f t="shared" si="8"/>
        <v>0</v>
      </c>
    </row>
    <row r="38" spans="2:24" ht="18" customHeight="1">
      <c r="B38" s="29"/>
      <c r="C38" s="2"/>
      <c r="D38" s="2"/>
      <c r="E38" s="6"/>
      <c r="F38" s="2"/>
      <c r="G38" s="2"/>
      <c r="H38" s="2"/>
      <c r="I38" s="2"/>
      <c r="J38" s="3"/>
      <c r="K38" s="4"/>
      <c r="L38" s="5"/>
      <c r="M38" s="1">
        <f t="shared" si="12"/>
        <v>0</v>
      </c>
      <c r="N38" s="1">
        <f t="shared" si="13"/>
        <v>0</v>
      </c>
      <c r="O38" s="54">
        <f t="shared" si="14"/>
        <v>0</v>
      </c>
      <c r="P38" s="59">
        <f t="shared" si="2"/>
        <v>0</v>
      </c>
      <c r="Q38" s="57"/>
      <c r="R38" s="62"/>
      <c r="S38" s="65">
        <f t="shared" si="3"/>
        <v>0</v>
      </c>
      <c r="T38" s="26">
        <f t="shared" si="4"/>
        <v>0</v>
      </c>
      <c r="U38" s="66">
        <f t="shared" si="5"/>
        <v>0</v>
      </c>
      <c r="V38" s="52">
        <f t="shared" si="6"/>
        <v>0</v>
      </c>
      <c r="W38" s="52">
        <f t="shared" si="7"/>
        <v>0</v>
      </c>
      <c r="X38" s="52">
        <f t="shared" si="8"/>
        <v>0</v>
      </c>
    </row>
    <row r="39" spans="2:24" ht="18" customHeight="1">
      <c r="B39" s="29"/>
      <c r="C39" s="2"/>
      <c r="D39" s="2"/>
      <c r="E39" s="6"/>
      <c r="F39" s="2"/>
      <c r="G39" s="2"/>
      <c r="H39" s="2"/>
      <c r="I39" s="2"/>
      <c r="J39" s="3"/>
      <c r="K39" s="4"/>
      <c r="L39" s="5"/>
      <c r="M39" s="1">
        <f t="shared" si="12"/>
        <v>0</v>
      </c>
      <c r="N39" s="1">
        <f t="shared" si="13"/>
        <v>0</v>
      </c>
      <c r="O39" s="54">
        <f t="shared" si="14"/>
        <v>0</v>
      </c>
      <c r="P39" s="59">
        <f t="shared" si="2"/>
        <v>0</v>
      </c>
      <c r="Q39" s="57"/>
      <c r="R39" s="62"/>
      <c r="S39" s="65">
        <f t="shared" si="3"/>
        <v>0</v>
      </c>
      <c r="T39" s="26">
        <f t="shared" si="4"/>
        <v>0</v>
      </c>
      <c r="U39" s="66">
        <f t="shared" si="5"/>
        <v>0</v>
      </c>
      <c r="V39" s="52">
        <f t="shared" si="6"/>
        <v>0</v>
      </c>
      <c r="W39" s="52">
        <f t="shared" si="7"/>
        <v>0</v>
      </c>
      <c r="X39" s="52">
        <f t="shared" si="8"/>
        <v>0</v>
      </c>
    </row>
    <row r="40" spans="2:24" ht="18" customHeight="1">
      <c r="B40" s="29"/>
      <c r="C40" s="2"/>
      <c r="D40" s="2"/>
      <c r="E40" s="6"/>
      <c r="F40" s="2"/>
      <c r="G40" s="2"/>
      <c r="H40" s="2"/>
      <c r="I40" s="2"/>
      <c r="J40" s="3"/>
      <c r="K40" s="4"/>
      <c r="L40" s="5"/>
      <c r="M40" s="1">
        <f t="shared" si="12"/>
        <v>0</v>
      </c>
      <c r="N40" s="1">
        <f t="shared" si="13"/>
        <v>0</v>
      </c>
      <c r="O40" s="54">
        <f t="shared" si="14"/>
        <v>0</v>
      </c>
      <c r="P40" s="59">
        <f t="shared" si="2"/>
        <v>0</v>
      </c>
      <c r="Q40" s="57"/>
      <c r="R40" s="62"/>
      <c r="S40" s="65">
        <f t="shared" si="3"/>
        <v>0</v>
      </c>
      <c r="T40" s="26">
        <f t="shared" si="4"/>
        <v>0</v>
      </c>
      <c r="U40" s="66">
        <f t="shared" si="5"/>
        <v>0</v>
      </c>
      <c r="V40" s="52">
        <f t="shared" si="6"/>
        <v>0</v>
      </c>
      <c r="W40" s="52">
        <f t="shared" si="7"/>
        <v>0</v>
      </c>
      <c r="X40" s="52">
        <f t="shared" si="8"/>
        <v>0</v>
      </c>
    </row>
    <row r="41" spans="2:24" ht="18" customHeight="1" thickBot="1">
      <c r="B41" s="30" t="s">
        <v>11</v>
      </c>
      <c r="C41" s="31"/>
      <c r="D41" s="32">
        <f>COUNTA(D16:D40)</f>
        <v>3</v>
      </c>
      <c r="E41" s="33"/>
      <c r="F41" s="34"/>
      <c r="G41" s="34"/>
      <c r="H41" s="34"/>
      <c r="I41" s="34"/>
      <c r="J41" s="34"/>
      <c r="K41" s="34"/>
      <c r="L41" s="35"/>
      <c r="M41" s="36">
        <f>SUM(M16:M40)</f>
        <v>800000</v>
      </c>
      <c r="N41" s="36">
        <f t="shared" ref="N41:O41" si="15">SUM(N16:N40)</f>
        <v>80000</v>
      </c>
      <c r="O41" s="37">
        <f t="shared" si="15"/>
        <v>880000</v>
      </c>
      <c r="P41" s="60">
        <f t="shared" si="2"/>
        <v>154349</v>
      </c>
      <c r="Q41" s="58"/>
      <c r="R41" s="36">
        <f>SUM(R16:R40)</f>
        <v>20000</v>
      </c>
      <c r="S41" s="36">
        <f t="shared" ref="S41" si="16">ROUNDDOWN((+O41-(+O41/1.4/0.9))*0.7,0)</f>
        <v>127111</v>
      </c>
      <c r="T41" s="36">
        <f t="shared" ref="T41" si="17">ROUNDDOWN((+O41-(O41/1.4/0.9))*0.15,0)</f>
        <v>27238</v>
      </c>
      <c r="U41" s="36">
        <f t="shared" ref="U41" si="18">ROUNDDOWN(+R41-O41*(1-1/1.4/0.9)*0.15,0)</f>
        <v>-7238</v>
      </c>
    </row>
  </sheetData>
  <protectedRanges>
    <protectedRange sqref="B16:D40 F16:L19 F21:L40 F20:J20" name="範囲1"/>
    <protectedRange sqref="M4:M8" name="範囲2"/>
    <protectedRange sqref="R16:R19 R21:R41 S41:U41" name="範囲3"/>
    <protectedRange sqref="M3:P3" name="範囲2_1"/>
    <protectedRange sqref="N4:P8" name="範囲2_2"/>
    <protectedRange sqref="E16:E40" name="範囲1_1"/>
    <protectedRange sqref="K20:L20" name="範囲1_2"/>
    <protectedRange sqref="R20" name="範囲3_1"/>
  </protectedRanges>
  <mergeCells count="29">
    <mergeCell ref="L14:L15"/>
    <mergeCell ref="N14:N15"/>
    <mergeCell ref="G14:G15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N7:P7"/>
    <mergeCell ref="Q14:R14"/>
    <mergeCell ref="S14:S15"/>
    <mergeCell ref="U14:U15"/>
    <mergeCell ref="T14:T15"/>
    <mergeCell ref="O1:P1"/>
    <mergeCell ref="N3:P3"/>
    <mergeCell ref="N4:P4"/>
    <mergeCell ref="N5:P5"/>
    <mergeCell ref="N6:P6"/>
    <mergeCell ref="M14:M15"/>
    <mergeCell ref="N8:P8"/>
    <mergeCell ref="O10:P10"/>
    <mergeCell ref="O11:P11"/>
    <mergeCell ref="O12:P12"/>
    <mergeCell ref="P14:P15"/>
    <mergeCell ref="O14:O15"/>
  </mergeCells>
  <phoneticPr fontId="1"/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8E5FB70E-D21A-42F5-B017-41EC3C14662B}">
          <x14:formula1>
            <xm:f>Sheet2!$B$2:$B$3</xm:f>
          </x14:formula1>
          <xm:sqref>E16:E40</xm:sqref>
        </x14:dataValidation>
        <x14:dataValidation type="list" allowBlank="1" showInputMessage="1" showErrorMessage="1" xr:uid="{8FEA87CB-55CB-485A-918E-4641940BACAC}">
          <x14:formula1>
            <xm:f>Sheet2!$D$2:$D$3</xm:f>
          </x14:formula1>
          <xm:sqref>Q16:Q40</xm:sqref>
        </x14:dataValidation>
        <x14:dataValidation type="list" allowBlank="1" showInputMessage="1" showErrorMessage="1" xr:uid="{01A7BE55-4746-4E56-8050-727E813B4C13}">
          <x14:formula1>
            <xm:f>Sheet2!$C$2:$C$3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D050-44CA-4ED3-8F26-038502CEB288}">
  <dimension ref="B2:D3"/>
  <sheetViews>
    <sheetView workbookViewId="0">
      <selection activeCell="I26" sqref="I26"/>
    </sheetView>
  </sheetViews>
  <sheetFormatPr defaultRowHeight="13"/>
  <sheetData>
    <row r="2" spans="2:4">
      <c r="B2" t="s">
        <v>13</v>
      </c>
      <c r="C2" t="s">
        <v>26</v>
      </c>
      <c r="D2" t="s">
        <v>29</v>
      </c>
    </row>
    <row r="3" spans="2:4">
      <c r="B3" t="s">
        <v>12</v>
      </c>
      <c r="C3" t="s">
        <v>27</v>
      </c>
      <c r="D3" t="s">
        <v>30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肥料供給証明書(鹿児島県)</vt:lpstr>
      <vt:lpstr>記載例</vt:lpstr>
      <vt:lpstr>Sheet2</vt:lpstr>
      <vt:lpstr>記載例!Print_Area</vt:lpstr>
      <vt:lpstr>'肥料供給証明書(鹿児島県)'!Print_Area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2022-10-21T00:06:11Z</cp:lastPrinted>
  <dcterms:created xsi:type="dcterms:W3CDTF">2022-09-09T09:19:25Z</dcterms:created>
  <dcterms:modified xsi:type="dcterms:W3CDTF">2022-10-21T00:06:22Z</dcterms:modified>
</cp:coreProperties>
</file>